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总表" sheetId="1" r:id="rId1"/>
  </sheets>
  <calcPr calcId="124519"/>
</workbook>
</file>

<file path=xl/calcChain.xml><?xml version="1.0" encoding="utf-8"?>
<calcChain xmlns="http://schemas.openxmlformats.org/spreadsheetml/2006/main">
  <c r="M44" i="1"/>
  <c r="L44"/>
  <c r="J44"/>
  <c r="N44" s="1"/>
  <c r="K79"/>
  <c r="J29"/>
  <c r="L29"/>
  <c r="M29" s="1"/>
  <c r="N29" s="1"/>
  <c r="J30"/>
  <c r="L30"/>
  <c r="M30" s="1"/>
  <c r="J71"/>
  <c r="L71"/>
  <c r="M71" s="1"/>
  <c r="N71" s="1"/>
  <c r="J72"/>
  <c r="L72"/>
  <c r="M72" s="1"/>
  <c r="I79"/>
  <c r="J32"/>
  <c r="L32"/>
  <c r="M32" s="1"/>
  <c r="J33"/>
  <c r="L33"/>
  <c r="M33" s="1"/>
  <c r="N30" l="1"/>
  <c r="N32"/>
  <c r="N72"/>
  <c r="N33"/>
  <c r="L5" l="1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31"/>
  <c r="L34"/>
  <c r="L35"/>
  <c r="L36"/>
  <c r="L37"/>
  <c r="L38"/>
  <c r="L39"/>
  <c r="L40"/>
  <c r="L41"/>
  <c r="L42"/>
  <c r="L43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M63" s="1"/>
  <c r="L64"/>
  <c r="L65"/>
  <c r="L66"/>
  <c r="L67"/>
  <c r="L68"/>
  <c r="L69"/>
  <c r="L70"/>
  <c r="L73"/>
  <c r="L74"/>
  <c r="L75"/>
  <c r="L76"/>
  <c r="L77"/>
  <c r="L78"/>
  <c r="L4"/>
  <c r="J21"/>
  <c r="M21"/>
  <c r="J59"/>
  <c r="J63"/>
  <c r="N21" l="1"/>
  <c r="N63"/>
  <c r="M5"/>
  <c r="M6"/>
  <c r="M7"/>
  <c r="M8"/>
  <c r="M9"/>
  <c r="M10"/>
  <c r="M11"/>
  <c r="M12"/>
  <c r="M13"/>
  <c r="M14"/>
  <c r="M15"/>
  <c r="M16"/>
  <c r="M17"/>
  <c r="M18"/>
  <c r="M19"/>
  <c r="M20"/>
  <c r="M22"/>
  <c r="M23"/>
  <c r="M24"/>
  <c r="M25"/>
  <c r="M26"/>
  <c r="M27"/>
  <c r="M28"/>
  <c r="M31"/>
  <c r="M34"/>
  <c r="M35"/>
  <c r="M36"/>
  <c r="M37"/>
  <c r="M38"/>
  <c r="M39"/>
  <c r="M40"/>
  <c r="M41"/>
  <c r="M42"/>
  <c r="M43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4"/>
  <c r="M65"/>
  <c r="M66"/>
  <c r="M67"/>
  <c r="M68"/>
  <c r="M69"/>
  <c r="M70"/>
  <c r="M73"/>
  <c r="M74"/>
  <c r="M75"/>
  <c r="M76"/>
  <c r="M77"/>
  <c r="M78"/>
  <c r="M4"/>
  <c r="M79" l="1"/>
  <c r="J5"/>
  <c r="N5" s="1"/>
  <c r="J6"/>
  <c r="N6" s="1"/>
  <c r="J7"/>
  <c r="N7" s="1"/>
  <c r="J8"/>
  <c r="N8" s="1"/>
  <c r="J9"/>
  <c r="N9" s="1"/>
  <c r="J10"/>
  <c r="N10" s="1"/>
  <c r="J11"/>
  <c r="N11" s="1"/>
  <c r="J12"/>
  <c r="N12" s="1"/>
  <c r="J13"/>
  <c r="N13" s="1"/>
  <c r="J14"/>
  <c r="N14" s="1"/>
  <c r="J15"/>
  <c r="N15" s="1"/>
  <c r="J16"/>
  <c r="N16" s="1"/>
  <c r="J17"/>
  <c r="N17" s="1"/>
  <c r="J18"/>
  <c r="N18" s="1"/>
  <c r="J19"/>
  <c r="N19" s="1"/>
  <c r="J20"/>
  <c r="N20" s="1"/>
  <c r="J22"/>
  <c r="N22" s="1"/>
  <c r="J23"/>
  <c r="N23" s="1"/>
  <c r="J24"/>
  <c r="N24" s="1"/>
  <c r="J25"/>
  <c r="N25" s="1"/>
  <c r="J26"/>
  <c r="N26" s="1"/>
  <c r="J27"/>
  <c r="N27" s="1"/>
  <c r="J28"/>
  <c r="N28" s="1"/>
  <c r="J31"/>
  <c r="N31" s="1"/>
  <c r="J34"/>
  <c r="N34" s="1"/>
  <c r="J35"/>
  <c r="N35" s="1"/>
  <c r="J36"/>
  <c r="N36" s="1"/>
  <c r="J37"/>
  <c r="N37" s="1"/>
  <c r="J38"/>
  <c r="N38" s="1"/>
  <c r="J39"/>
  <c r="N39" s="1"/>
  <c r="J40"/>
  <c r="N40" s="1"/>
  <c r="J41"/>
  <c r="N41" s="1"/>
  <c r="J42"/>
  <c r="N42" s="1"/>
  <c r="J43"/>
  <c r="N43" s="1"/>
  <c r="J45"/>
  <c r="N45" s="1"/>
  <c r="J46"/>
  <c r="N46" s="1"/>
  <c r="J47"/>
  <c r="N47" s="1"/>
  <c r="J48"/>
  <c r="N48" s="1"/>
  <c r="J49"/>
  <c r="N49" s="1"/>
  <c r="J50"/>
  <c r="N50" s="1"/>
  <c r="J51"/>
  <c r="N51" s="1"/>
  <c r="J52"/>
  <c r="N52" s="1"/>
  <c r="J53"/>
  <c r="N53" s="1"/>
  <c r="J54"/>
  <c r="N54" s="1"/>
  <c r="J55"/>
  <c r="N55" s="1"/>
  <c r="J56"/>
  <c r="N56" s="1"/>
  <c r="J57"/>
  <c r="N57" s="1"/>
  <c r="J58"/>
  <c r="N58" s="1"/>
  <c r="N59"/>
  <c r="J60"/>
  <c r="N60" s="1"/>
  <c r="J61"/>
  <c r="N61" s="1"/>
  <c r="J62"/>
  <c r="N62" s="1"/>
  <c r="J64"/>
  <c r="N64" s="1"/>
  <c r="J65"/>
  <c r="N65" s="1"/>
  <c r="J66"/>
  <c r="N66" s="1"/>
  <c r="J67"/>
  <c r="N67" s="1"/>
  <c r="J68"/>
  <c r="N68" s="1"/>
  <c r="J69"/>
  <c r="N69" s="1"/>
  <c r="J70"/>
  <c r="N70" s="1"/>
  <c r="J73"/>
  <c r="N73" s="1"/>
  <c r="J74"/>
  <c r="N74" s="1"/>
  <c r="J75"/>
  <c r="N75" s="1"/>
  <c r="J76"/>
  <c r="N76" s="1"/>
  <c r="J77"/>
  <c r="N77" s="1"/>
  <c r="J78"/>
  <c r="N78" s="1"/>
  <c r="J4"/>
  <c r="N4" l="1"/>
  <c r="N79" s="1"/>
</calcChain>
</file>

<file path=xl/sharedStrings.xml><?xml version="1.0" encoding="utf-8"?>
<sst xmlns="http://schemas.openxmlformats.org/spreadsheetml/2006/main" count="181" uniqueCount="126">
  <si>
    <t>序号</t>
    <phoneticPr fontId="1" type="noConversion"/>
  </si>
  <si>
    <t>班级名称</t>
    <phoneticPr fontId="3" type="noConversion"/>
  </si>
  <si>
    <t>财税系</t>
  </si>
  <si>
    <t>法学院</t>
  </si>
  <si>
    <t>国贸系</t>
  </si>
  <si>
    <t>会计系</t>
  </si>
  <si>
    <t>计算机系</t>
  </si>
  <si>
    <t>金融系</t>
  </si>
  <si>
    <t>经济学院</t>
  </si>
  <si>
    <t>社科部</t>
  </si>
  <si>
    <t>统计系</t>
  </si>
  <si>
    <t>外语学院</t>
  </si>
  <si>
    <t>收费标准</t>
  </si>
  <si>
    <t>交费人数</t>
    <phoneticPr fontId="1" type="noConversion"/>
  </si>
  <si>
    <t>人均</t>
    <phoneticPr fontId="1" type="noConversion"/>
  </si>
  <si>
    <t>剩余(不足)</t>
    <phoneticPr fontId="1" type="noConversion"/>
  </si>
  <si>
    <t>备注</t>
    <phoneticPr fontId="1" type="noConversion"/>
  </si>
  <si>
    <t>14年</t>
    <phoneticPr fontId="1" type="noConversion"/>
  </si>
  <si>
    <t>16年</t>
    <phoneticPr fontId="1" type="noConversion"/>
  </si>
  <si>
    <t>15年</t>
    <phoneticPr fontId="1" type="noConversion"/>
  </si>
  <si>
    <t>教育学院</t>
    <phoneticPr fontId="9" type="noConversion"/>
  </si>
  <si>
    <t>公管学院　</t>
  </si>
  <si>
    <t>经济系</t>
  </si>
  <si>
    <t>医学院</t>
  </si>
  <si>
    <t>耗费</t>
    <phoneticPr fontId="1" type="noConversion"/>
  </si>
  <si>
    <t>金额</t>
    <phoneticPr fontId="1" type="noConversion"/>
  </si>
  <si>
    <t>审核：</t>
    <phoneticPr fontId="9" type="noConversion"/>
  </si>
  <si>
    <t>负责人:</t>
    <phoneticPr fontId="9" type="noConversion"/>
  </si>
  <si>
    <t>部主任:</t>
    <phoneticPr fontId="9" type="noConversion"/>
  </si>
  <si>
    <t>办班单位</t>
    <phoneticPr fontId="3" type="noConversion"/>
  </si>
  <si>
    <t>实际耗费</t>
    <phoneticPr fontId="1" type="noConversion"/>
  </si>
  <si>
    <t>签收</t>
    <phoneticPr fontId="1" type="noConversion"/>
  </si>
  <si>
    <t>13年</t>
    <phoneticPr fontId="1" type="noConversion"/>
  </si>
  <si>
    <t>东莞南城教学点</t>
    <phoneticPr fontId="9" type="noConversion"/>
  </si>
  <si>
    <t>东莞振科教学点</t>
    <phoneticPr fontId="9" type="noConversion"/>
  </si>
  <si>
    <t>广州侨光教学点</t>
    <phoneticPr fontId="9" type="noConversion"/>
  </si>
  <si>
    <t>广州珠江管理教学点</t>
    <phoneticPr fontId="9" type="noConversion"/>
  </si>
  <si>
    <t>教育学院</t>
    <phoneticPr fontId="9" type="noConversion"/>
  </si>
  <si>
    <t>深圳经理教学点</t>
    <phoneticPr fontId="9" type="noConversion"/>
  </si>
  <si>
    <t>市场系</t>
    <phoneticPr fontId="9" type="noConversion"/>
  </si>
  <si>
    <t>2014级业余专科商务英语晚上</t>
    <phoneticPr fontId="9" type="noConversion"/>
  </si>
  <si>
    <t>2014级业余专升本英语晚上</t>
    <phoneticPr fontId="9" type="noConversion"/>
  </si>
  <si>
    <t>中山火炬教学点</t>
    <phoneticPr fontId="9" type="noConversion"/>
  </si>
  <si>
    <t>珠海翻译学院</t>
    <phoneticPr fontId="9" type="noConversion"/>
  </si>
  <si>
    <t>珠海职工教学点</t>
    <phoneticPr fontId="9" type="noConversion"/>
  </si>
  <si>
    <t>合计：</t>
    <phoneticPr fontId="1" type="noConversion"/>
  </si>
  <si>
    <t xml:space="preserve"> </t>
    <phoneticPr fontId="1" type="noConversion"/>
  </si>
  <si>
    <t>2013级业余高起本工商管理周末</t>
    <phoneticPr fontId="9" type="noConversion"/>
  </si>
  <si>
    <r>
      <t>暨南大学教育学院1</t>
    </r>
    <r>
      <rPr>
        <b/>
        <sz val="20"/>
        <rFont val="宋体"/>
        <family val="3"/>
        <charset val="134"/>
      </rPr>
      <t>5</t>
    </r>
    <r>
      <rPr>
        <b/>
        <sz val="20"/>
        <rFont val="宋体"/>
        <family val="3"/>
        <charset val="134"/>
      </rPr>
      <t>级毕业班教材费结算表</t>
    </r>
    <phoneticPr fontId="1" type="noConversion"/>
  </si>
  <si>
    <t>17年</t>
    <phoneticPr fontId="1" type="noConversion"/>
  </si>
  <si>
    <t>2015级业余专升本税务周末</t>
    <phoneticPr fontId="9" type="noConversion"/>
  </si>
  <si>
    <t>2013级业余高起本英语晚上</t>
    <phoneticPr fontId="9" type="noConversion"/>
  </si>
  <si>
    <t>2015级业余专科工商企业管理周末</t>
    <phoneticPr fontId="9" type="noConversion"/>
  </si>
  <si>
    <t>2015级业余专科人力资源管理周末</t>
    <phoneticPr fontId="9" type="noConversion"/>
  </si>
  <si>
    <t>2015级业余专科财务管理周末</t>
    <phoneticPr fontId="9" type="noConversion"/>
  </si>
  <si>
    <t>2015级业余专科商务管理周末</t>
    <phoneticPr fontId="9" type="noConversion"/>
  </si>
  <si>
    <t>2015级业余专科行政管理周末</t>
    <phoneticPr fontId="9" type="noConversion"/>
  </si>
  <si>
    <t>2015级业余专科国际经济与贸易周末</t>
    <phoneticPr fontId="9" type="noConversion"/>
  </si>
  <si>
    <t>2015级业余专科电子商务周末</t>
    <phoneticPr fontId="9" type="noConversion"/>
  </si>
  <si>
    <t>2015级业余专科市场营销周末</t>
    <phoneticPr fontId="9" type="noConversion"/>
  </si>
  <si>
    <t>2015级业余专科计算机网络技术周末</t>
    <phoneticPr fontId="9" type="noConversion"/>
  </si>
  <si>
    <t>2015级业余专升本护理学晚上</t>
    <phoneticPr fontId="9" type="noConversion"/>
  </si>
  <si>
    <t>2015级业余专升本会计学</t>
    <phoneticPr fontId="9" type="noConversion"/>
  </si>
  <si>
    <t>2015级业余专升本工商管理周末</t>
    <phoneticPr fontId="9" type="noConversion"/>
  </si>
  <si>
    <t>2015级业余专升本金融学周末</t>
    <phoneticPr fontId="9" type="noConversion"/>
  </si>
  <si>
    <t>2015级业余专升本经济学周末</t>
    <phoneticPr fontId="9" type="noConversion"/>
  </si>
  <si>
    <t>2015级业余专升本投资学周末</t>
    <phoneticPr fontId="9" type="noConversion"/>
  </si>
  <si>
    <t>2015级业余专升本市场营销周末</t>
    <phoneticPr fontId="9" type="noConversion"/>
  </si>
  <si>
    <t>2015级业余专升本物流管理周末</t>
    <phoneticPr fontId="9" type="noConversion"/>
  </si>
  <si>
    <t>2015级业余专升本电子商务周末</t>
    <phoneticPr fontId="9" type="noConversion"/>
  </si>
  <si>
    <t>2015级业余专升本国际经济与贸易周末</t>
    <phoneticPr fontId="9" type="noConversion"/>
  </si>
  <si>
    <t>2015级业余专升本商务策划管理周末</t>
    <phoneticPr fontId="9" type="noConversion"/>
  </si>
  <si>
    <t>2015级业余专升本项目管理周末</t>
    <phoneticPr fontId="9" type="noConversion"/>
  </si>
  <si>
    <t>2015级业余专升本网络工程周末</t>
    <phoneticPr fontId="9" type="noConversion"/>
  </si>
  <si>
    <t>2015级业余专升本计算机科学与技术周末</t>
    <phoneticPr fontId="9" type="noConversion"/>
  </si>
  <si>
    <t>2015级业余专升本法学周末</t>
    <phoneticPr fontId="9" type="noConversion"/>
  </si>
  <si>
    <t>2015级业余专升本行政管理周末</t>
    <phoneticPr fontId="9" type="noConversion"/>
  </si>
  <si>
    <t>2015级业余专升本社会工作周末</t>
    <phoneticPr fontId="9" type="noConversion"/>
  </si>
  <si>
    <t>2015级业余专升本人力资源管理周末</t>
    <phoneticPr fontId="9" type="noConversion"/>
  </si>
  <si>
    <t>2015级函授专升本人力资源管理周末中山</t>
    <phoneticPr fontId="9" type="noConversion"/>
  </si>
  <si>
    <t>2015级函授专升本会计学周末中山</t>
    <phoneticPr fontId="9" type="noConversion"/>
  </si>
  <si>
    <t>2015级业余专升本会计学晚上侨光</t>
    <phoneticPr fontId="9" type="noConversion"/>
  </si>
  <si>
    <t>2015级业余专升本工商管理晚上侨光</t>
    <phoneticPr fontId="9" type="noConversion"/>
  </si>
  <si>
    <t>2015级业余专升本国际经济与贸易晚上侨光</t>
    <phoneticPr fontId="9" type="noConversion"/>
  </si>
  <si>
    <t>2015级业余专升本人力资源管理晚上侨光</t>
    <phoneticPr fontId="9" type="noConversion"/>
  </si>
  <si>
    <t>2015级业余专科人力资源管理晚上侨光</t>
    <phoneticPr fontId="9" type="noConversion"/>
  </si>
  <si>
    <t>2015级业余专科工商企业管理晚上侨光</t>
    <phoneticPr fontId="9" type="noConversion"/>
  </si>
  <si>
    <t>2015级业余专科国际经济与贸易晚上侨光</t>
    <phoneticPr fontId="9" type="noConversion"/>
  </si>
  <si>
    <t>2015级业余专科会计学晚上侨光</t>
    <phoneticPr fontId="9" type="noConversion"/>
  </si>
  <si>
    <t>2015级函授专科会计学周末东莞振科</t>
    <phoneticPr fontId="9" type="noConversion"/>
  </si>
  <si>
    <t>2015级函授专科工商企业管理周末东莞振科</t>
    <phoneticPr fontId="9" type="noConversion"/>
  </si>
  <si>
    <t>2015级函授专升本会计学周末东莞振科</t>
    <phoneticPr fontId="9" type="noConversion"/>
  </si>
  <si>
    <t>2015级函授专升本社会工作周末东莞振科</t>
    <phoneticPr fontId="9" type="noConversion"/>
  </si>
  <si>
    <t>2015级函授专升本工商管理周末东莞振科</t>
    <phoneticPr fontId="9" type="noConversion"/>
  </si>
  <si>
    <t>2015级函授专升本工商管理周末东莞南城</t>
    <phoneticPr fontId="9" type="noConversion"/>
  </si>
  <si>
    <t>2015级函授专升本会计学周末东莞南城</t>
    <phoneticPr fontId="9" type="noConversion"/>
  </si>
  <si>
    <t>2015级函授专升本会计学周末深圳</t>
    <phoneticPr fontId="9" type="noConversion"/>
  </si>
  <si>
    <t>2015级函授专升本金融学周末深圳</t>
    <phoneticPr fontId="9" type="noConversion"/>
  </si>
  <si>
    <t>2015级函授专升本工商管理周末深圳</t>
    <phoneticPr fontId="9" type="noConversion"/>
  </si>
  <si>
    <t>2015级函授专科会计学周末深圳</t>
    <phoneticPr fontId="9" type="noConversion"/>
  </si>
  <si>
    <t>2015级函授专科会计学周末珠海职工</t>
    <phoneticPr fontId="9" type="noConversion"/>
  </si>
  <si>
    <t>2015级函授专科工商企业管理周末珠海职工</t>
    <phoneticPr fontId="9" type="noConversion"/>
  </si>
  <si>
    <t>2015级函授专科人力资源管理周末珠海职工</t>
    <phoneticPr fontId="9" type="noConversion"/>
  </si>
  <si>
    <t>2015级函授专升本人力资源管理周末珠海职工</t>
    <phoneticPr fontId="9" type="noConversion"/>
  </si>
  <si>
    <t>2015级函授专升本工商管理周末珠海职工</t>
    <phoneticPr fontId="9" type="noConversion"/>
  </si>
  <si>
    <t>2015级函授专升本会计学周末珠海职工</t>
    <phoneticPr fontId="9" type="noConversion"/>
  </si>
  <si>
    <t>2015级业余专升本英语周末珠海暨大</t>
    <phoneticPr fontId="9" type="noConversion"/>
  </si>
  <si>
    <t>2015级函授专科工商企业管理周末深圳</t>
  </si>
  <si>
    <t>2015级业余专科物业管理周末珠江管理</t>
    <phoneticPr fontId="9" type="noConversion"/>
  </si>
  <si>
    <t>2015级业余专科行政管理周末珠江管理</t>
    <phoneticPr fontId="9" type="noConversion"/>
  </si>
  <si>
    <t>2015级业余专升本物业管理周末珠江管理</t>
    <phoneticPr fontId="9" type="noConversion"/>
  </si>
  <si>
    <t>2015级业余专科人力资源管理周末珠江管理</t>
  </si>
  <si>
    <t>2015级业余专科工商企业管理周末珠江管理</t>
  </si>
  <si>
    <t>2015级函授专科法学周末珠海职工</t>
  </si>
  <si>
    <t>2015级函授专升本法学周末珠海职工</t>
  </si>
  <si>
    <t>2015级业余专科会计学周末珠江管理</t>
  </si>
  <si>
    <t>2015级业余专升本会计学周末珠江管理</t>
  </si>
  <si>
    <t>制表：</t>
    <phoneticPr fontId="1" type="noConversion"/>
  </si>
  <si>
    <t xml:space="preserve">         数据来源：</t>
    <phoneticPr fontId="1" type="noConversion"/>
  </si>
  <si>
    <t>教材费使用金额由教材室黄锦雄老师提供</t>
    <phoneticPr fontId="1" type="noConversion"/>
  </si>
  <si>
    <t>毕业班的人数由教务办张靖磊老师提供</t>
    <phoneticPr fontId="1" type="noConversion"/>
  </si>
  <si>
    <t>2015级业余专科会计学（函专）</t>
    <phoneticPr fontId="9" type="noConversion"/>
  </si>
  <si>
    <t>2016级业余专科会计学（夜专）</t>
    <phoneticPr fontId="1" type="noConversion"/>
  </si>
  <si>
    <t>2013级业余高起本国际经济与贸易周末</t>
    <phoneticPr fontId="9" type="noConversion"/>
  </si>
  <si>
    <t>2013级业余高起本会计学周末</t>
    <phoneticPr fontId="9" type="noConversion"/>
  </si>
  <si>
    <t>2013级业余高起本人力资源管理周末</t>
    <phoneticPr fontId="9" type="noConversion"/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</si>
</sst>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176" formatCode="0_);[Red]\(0\)"/>
    <numFmt numFmtId="177" formatCode="0.00;_렁"/>
    <numFmt numFmtId="178" formatCode="_ * #,##0.00_ ;_ * \-#,##0.00_ ;_ * &quot;-&quot;_ ;_ @_ "/>
  </numFmts>
  <fonts count="18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20"/>
      <name val="宋体"/>
      <family val="3"/>
      <charset val="134"/>
    </font>
    <font>
      <sz val="8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2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4"/>
      <name val="宋体"/>
      <family val="3"/>
      <charset val="134"/>
    </font>
    <font>
      <b/>
      <sz val="14"/>
      <name val="宋体"/>
      <family val="3"/>
      <charset val="134"/>
    </font>
    <font>
      <sz val="14"/>
      <color indexed="10"/>
      <name val="宋体"/>
      <family val="3"/>
      <charset val="134"/>
    </font>
    <font>
      <b/>
      <sz val="2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41" fontId="4" fillId="0" borderId="0" applyFont="0" applyFill="0" applyBorder="0" applyAlignment="0" applyProtection="0">
      <alignment vertical="center"/>
    </xf>
    <xf numFmtId="0" fontId="8" fillId="0" borderId="0"/>
    <xf numFmtId="43" fontId="10" fillId="0" borderId="0" applyFont="0" applyFill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176" fontId="11" fillId="0" borderId="0" xfId="1" applyNumberFormat="1" applyFont="1"/>
    <xf numFmtId="0" fontId="11" fillId="0" borderId="0" xfId="1" applyFont="1"/>
    <xf numFmtId="0" fontId="11" fillId="0" borderId="0" xfId="1" applyFont="1" applyBorder="1" applyAlignment="1">
      <alignment horizontal="right" vertical="center"/>
    </xf>
    <xf numFmtId="0" fontId="12" fillId="0" borderId="0" xfId="0" applyFont="1" applyAlignment="1"/>
    <xf numFmtId="41" fontId="11" fillId="2" borderId="0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right" vertical="center"/>
    </xf>
    <xf numFmtId="43" fontId="11" fillId="0" borderId="0" xfId="4" applyFont="1" applyAlignment="1">
      <alignment horizontal="right" vertical="center"/>
    </xf>
    <xf numFmtId="0" fontId="12" fillId="0" borderId="0" xfId="1" applyFont="1" applyAlignment="1">
      <alignment horizontal="right" vertical="center"/>
    </xf>
    <xf numFmtId="0" fontId="14" fillId="2" borderId="2" xfId="0" applyFont="1" applyFill="1" applyBorder="1" applyAlignment="1">
      <alignment horizontal="center" vertical="center" wrapText="1" shrinkToFit="1"/>
    </xf>
    <xf numFmtId="0" fontId="14" fillId="0" borderId="2" xfId="0" applyFont="1" applyBorder="1" applyAlignment="1">
      <alignment horizontal="center" vertical="center" wrapText="1" shrinkToFit="1"/>
    </xf>
    <xf numFmtId="176" fontId="14" fillId="0" borderId="1" xfId="0" applyNumberFormat="1" applyFont="1" applyBorder="1" applyAlignment="1">
      <alignment horizontal="center" vertical="center" wrapText="1" shrinkToFit="1"/>
    </xf>
    <xf numFmtId="0" fontId="14" fillId="0" borderId="1" xfId="0" applyFont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 wrapText="1" shrinkToFit="1"/>
    </xf>
    <xf numFmtId="0" fontId="14" fillId="0" borderId="3" xfId="0" applyFont="1" applyBorder="1" applyAlignment="1">
      <alignment horizontal="center" vertical="center" wrapText="1" shrinkToFit="1"/>
    </xf>
    <xf numFmtId="0" fontId="13" fillId="0" borderId="1" xfId="0" applyFont="1" applyBorder="1" applyAlignment="1">
      <alignment horizontal="center" vertical="center"/>
    </xf>
    <xf numFmtId="0" fontId="14" fillId="0" borderId="1" xfId="1" applyFont="1" applyBorder="1" applyAlignment="1">
      <alignment vertical="center" shrinkToFit="1"/>
    </xf>
    <xf numFmtId="0" fontId="14" fillId="0" borderId="1" xfId="3" applyFont="1" applyBorder="1" applyAlignment="1">
      <alignment horizontal="left" vertical="center"/>
    </xf>
    <xf numFmtId="0" fontId="14" fillId="0" borderId="1" xfId="0" applyFont="1" applyBorder="1">
      <alignment vertical="center"/>
    </xf>
    <xf numFmtId="0" fontId="14" fillId="0" borderId="1" xfId="0" applyNumberFormat="1" applyFont="1" applyBorder="1" applyAlignment="1">
      <alignment horizontal="center" vertical="center"/>
    </xf>
    <xf numFmtId="41" fontId="14" fillId="0" borderId="1" xfId="2" applyFont="1" applyBorder="1" applyAlignment="1"/>
    <xf numFmtId="41" fontId="16" fillId="2" borderId="1" xfId="2" applyFont="1" applyFill="1" applyBorder="1" applyAlignment="1">
      <alignment horizontal="left"/>
    </xf>
    <xf numFmtId="41" fontId="14" fillId="0" borderId="1" xfId="2" applyFont="1" applyBorder="1" applyAlignment="1">
      <alignment horizontal="left"/>
    </xf>
    <xf numFmtId="178" fontId="14" fillId="0" borderId="1" xfId="2" applyNumberFormat="1" applyFont="1" applyBorder="1" applyAlignment="1">
      <alignment horizontal="left"/>
    </xf>
    <xf numFmtId="177" fontId="14" fillId="0" borderId="1" xfId="0" applyNumberFormat="1" applyFont="1" applyBorder="1" applyAlignment="1">
      <alignment horizontal="left"/>
    </xf>
    <xf numFmtId="0" fontId="14" fillId="0" borderId="1" xfId="0" applyFont="1" applyFill="1" applyBorder="1" applyAlignment="1">
      <alignment horizontal="left" vertical="center" shrinkToFit="1"/>
    </xf>
    <xf numFmtId="0" fontId="14" fillId="0" borderId="1" xfId="0" applyFont="1" applyBorder="1" applyAlignment="1">
      <alignment horizontal="left" vertical="center" wrapText="1"/>
    </xf>
    <xf numFmtId="1" fontId="14" fillId="0" borderId="1" xfId="1" applyNumberFormat="1" applyFont="1" applyBorder="1" applyAlignment="1">
      <alignment vertical="center"/>
    </xf>
    <xf numFmtId="1" fontId="14" fillId="0" borderId="1" xfId="0" applyNumberFormat="1" applyFont="1" applyBorder="1" applyAlignment="1">
      <alignment horizontal="left" vertical="center" shrinkToFit="1"/>
    </xf>
    <xf numFmtId="0" fontId="14" fillId="0" borderId="1" xfId="0" applyFont="1" applyBorder="1" applyAlignment="1">
      <alignment horizontal="left" vertical="center"/>
    </xf>
    <xf numFmtId="41" fontId="16" fillId="2" borderId="1" xfId="2" applyFont="1" applyFill="1" applyBorder="1" applyAlignment="1">
      <alignment horizontal="center" vertical="center"/>
    </xf>
    <xf numFmtId="41" fontId="16" fillId="2" borderId="1" xfId="2" applyFont="1" applyFill="1" applyBorder="1" applyAlignment="1">
      <alignment horizontal="left" vertical="center"/>
    </xf>
    <xf numFmtId="0" fontId="14" fillId="0" borderId="1" xfId="0" applyFont="1" applyBorder="1" applyAlignment="1">
      <alignment horizontal="left" vertical="center" shrinkToFit="1"/>
    </xf>
    <xf numFmtId="177" fontId="14" fillId="2" borderId="1" xfId="0" applyNumberFormat="1" applyFont="1" applyFill="1" applyBorder="1" applyAlignment="1">
      <alignment horizontal="left"/>
    </xf>
    <xf numFmtId="177" fontId="16" fillId="0" borderId="1" xfId="0" applyNumberFormat="1" applyFont="1" applyBorder="1" applyAlignment="1">
      <alignment horizontal="left"/>
    </xf>
    <xf numFmtId="0" fontId="14" fillId="0" borderId="1" xfId="1" applyFont="1" applyBorder="1" applyAlignment="1">
      <alignment vertical="center"/>
    </xf>
    <xf numFmtId="1" fontId="14" fillId="0" borderId="1" xfId="0" applyNumberFormat="1" applyFont="1" applyBorder="1" applyAlignment="1">
      <alignment vertical="center" shrinkToFit="1"/>
    </xf>
    <xf numFmtId="0" fontId="14" fillId="0" borderId="4" xfId="0" applyFont="1" applyBorder="1">
      <alignment vertical="center"/>
    </xf>
    <xf numFmtId="0" fontId="15" fillId="0" borderId="4" xfId="0" applyFont="1" applyBorder="1">
      <alignment vertical="center"/>
    </xf>
    <xf numFmtId="0" fontId="13" fillId="0" borderId="1" xfId="0" applyFont="1" applyBorder="1">
      <alignment vertical="center"/>
    </xf>
    <xf numFmtId="178" fontId="13" fillId="0" borderId="1" xfId="0" applyNumberFormat="1" applyFont="1" applyBorder="1">
      <alignment vertical="center"/>
    </xf>
    <xf numFmtId="0" fontId="17" fillId="0" borderId="0" xfId="0" applyFont="1">
      <alignment vertical="center"/>
    </xf>
    <xf numFmtId="1" fontId="8" fillId="0" borderId="1" xfId="3" applyNumberFormat="1" applyFont="1" applyBorder="1" applyAlignment="1">
      <alignment vertical="center" shrinkToFit="1"/>
    </xf>
    <xf numFmtId="0" fontId="8" fillId="0" borderId="1" xfId="0" applyFont="1" applyBorder="1" applyAlignment="1">
      <alignment horizontal="left" vertical="center"/>
    </xf>
    <xf numFmtId="41" fontId="13" fillId="0" borderId="1" xfId="0" applyNumberFormat="1" applyFont="1" applyBorder="1">
      <alignment vertical="center"/>
    </xf>
    <xf numFmtId="1" fontId="14" fillId="3" borderId="1" xfId="0" applyNumberFormat="1" applyFont="1" applyFill="1" applyBorder="1" applyAlignment="1">
      <alignment horizontal="left" vertical="center" shrinkToFit="1"/>
    </xf>
    <xf numFmtId="1" fontId="14" fillId="3" borderId="1" xfId="1" applyNumberFormat="1" applyFont="1" applyFill="1" applyBorder="1" applyAlignment="1">
      <alignment vertical="center"/>
    </xf>
    <xf numFmtId="0" fontId="14" fillId="3" borderId="1" xfId="0" applyFont="1" applyFill="1" applyBorder="1">
      <alignment vertical="center"/>
    </xf>
    <xf numFmtId="0" fontId="14" fillId="3" borderId="1" xfId="0" applyNumberFormat="1" applyFont="1" applyFill="1" applyBorder="1" applyAlignment="1">
      <alignment horizontal="center" vertical="center"/>
    </xf>
    <xf numFmtId="0" fontId="13" fillId="0" borderId="0" xfId="0" applyFont="1" applyBorder="1">
      <alignment vertical="center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Border="1">
      <alignment vertical="center"/>
    </xf>
    <xf numFmtId="41" fontId="13" fillId="0" borderId="0" xfId="0" applyNumberFormat="1" applyFont="1" applyBorder="1">
      <alignment vertical="center"/>
    </xf>
    <xf numFmtId="178" fontId="13" fillId="0" borderId="0" xfId="0" applyNumberFormat="1" applyFont="1" applyBorder="1">
      <alignment vertical="center"/>
    </xf>
    <xf numFmtId="0" fontId="10" fillId="0" borderId="0" xfId="0" applyFont="1">
      <alignment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4" fillId="0" borderId="2" xfId="1" applyFont="1" applyFill="1" applyBorder="1" applyAlignment="1">
      <alignment horizontal="center" vertical="center" wrapText="1"/>
    </xf>
    <xf numFmtId="0" fontId="14" fillId="0" borderId="3" xfId="1" applyFont="1" applyFill="1" applyBorder="1" applyAlignment="1">
      <alignment horizontal="center" vertical="center" wrapText="1"/>
    </xf>
    <xf numFmtId="0" fontId="14" fillId="0" borderId="2" xfId="1" applyFont="1" applyFill="1" applyBorder="1" applyAlignment="1">
      <alignment horizontal="center" vertical="center"/>
    </xf>
    <xf numFmtId="0" fontId="14" fillId="0" borderId="3" xfId="1" applyFont="1" applyFill="1" applyBorder="1" applyAlignment="1">
      <alignment horizontal="center" vertical="center"/>
    </xf>
    <xf numFmtId="0" fontId="14" fillId="0" borderId="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6" xfId="0" applyFont="1" applyBorder="1" applyAlignment="1">
      <alignment horizontal="center" vertical="center" wrapText="1" shrinkToFit="1"/>
    </xf>
    <xf numFmtId="176" fontId="14" fillId="0" borderId="1" xfId="0" applyNumberFormat="1" applyFont="1" applyBorder="1" applyAlignment="1">
      <alignment horizontal="center" vertical="center" wrapText="1" shrinkToFit="1"/>
    </xf>
  </cellXfs>
  <cellStyles count="5">
    <cellStyle name="0,0_x000d_&#10;NA_x000d_&#10;" xfId="1"/>
    <cellStyle name="常规" xfId="0" builtinId="0"/>
    <cellStyle name="常规 2" xfId="3"/>
    <cellStyle name="千位分隔" xfId="4" builtinId="3"/>
    <cellStyle name="千位分隔[0]" xfId="2" builtin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86"/>
  <sheetViews>
    <sheetView tabSelected="1" topLeftCell="A58" workbookViewId="0">
      <selection activeCell="B8" sqref="B8"/>
    </sheetView>
  </sheetViews>
  <sheetFormatPr defaultRowHeight="13.5"/>
  <cols>
    <col min="1" max="1" width="5.25" bestFit="1" customWidth="1"/>
    <col min="2" max="2" width="41.25" customWidth="1"/>
    <col min="3" max="3" width="18" customWidth="1"/>
    <col min="4" max="4" width="5.5" hidden="1" customWidth="1"/>
    <col min="5" max="5" width="6" hidden="1" customWidth="1"/>
    <col min="6" max="6" width="6.375" style="1" hidden="1" customWidth="1"/>
    <col min="7" max="8" width="5.75" style="1" hidden="1" customWidth="1"/>
    <col min="9" max="9" width="6.625" customWidth="1"/>
    <col min="10" max="10" width="12.625" customWidth="1"/>
    <col min="11" max="11" width="13.375" hidden="1" customWidth="1"/>
    <col min="12" max="12" width="10.125" customWidth="1"/>
    <col min="13" max="13" width="17.875" customWidth="1"/>
    <col min="14" max="14" width="17.125" customWidth="1"/>
    <col min="15" max="15" width="18" style="2" customWidth="1"/>
    <col min="16" max="16" width="9" customWidth="1"/>
  </cols>
  <sheetData>
    <row r="1" spans="1:15" ht="25.5">
      <c r="C1" s="43" t="s">
        <v>48</v>
      </c>
    </row>
    <row r="2" spans="1:15" ht="25.5" customHeight="1">
      <c r="A2" s="57" t="s">
        <v>0</v>
      </c>
      <c r="B2" s="60" t="s">
        <v>1</v>
      </c>
      <c r="C2" s="62" t="s">
        <v>29</v>
      </c>
      <c r="D2" s="64" t="s">
        <v>12</v>
      </c>
      <c r="E2" s="65"/>
      <c r="F2" s="65"/>
      <c r="G2" s="65"/>
      <c r="H2" s="66"/>
      <c r="I2" s="67" t="s">
        <v>13</v>
      </c>
      <c r="J2" s="68" t="s">
        <v>25</v>
      </c>
      <c r="K2" s="11" t="s">
        <v>14</v>
      </c>
      <c r="L2" s="12" t="s">
        <v>14</v>
      </c>
      <c r="M2" s="13" t="s">
        <v>30</v>
      </c>
      <c r="N2" s="13" t="s">
        <v>15</v>
      </c>
      <c r="O2" s="59" t="s">
        <v>31</v>
      </c>
    </row>
    <row r="3" spans="1:15" ht="18.75">
      <c r="A3" s="58"/>
      <c r="B3" s="61"/>
      <c r="C3" s="63"/>
      <c r="D3" s="14" t="s">
        <v>32</v>
      </c>
      <c r="E3" s="14" t="s">
        <v>17</v>
      </c>
      <c r="F3" s="14" t="s">
        <v>19</v>
      </c>
      <c r="G3" s="14" t="s">
        <v>18</v>
      </c>
      <c r="H3" s="14" t="s">
        <v>49</v>
      </c>
      <c r="I3" s="67"/>
      <c r="J3" s="68"/>
      <c r="K3" s="15" t="s">
        <v>24</v>
      </c>
      <c r="L3" s="16" t="s">
        <v>24</v>
      </c>
      <c r="M3" s="13" t="s">
        <v>25</v>
      </c>
      <c r="N3" s="13" t="s">
        <v>25</v>
      </c>
      <c r="O3" s="59" t="s">
        <v>16</v>
      </c>
    </row>
    <row r="4" spans="1:15" ht="18.75">
      <c r="A4" s="17">
        <v>1</v>
      </c>
      <c r="B4" s="18" t="s">
        <v>47</v>
      </c>
      <c r="C4" s="19" t="s">
        <v>20</v>
      </c>
      <c r="D4" s="18">
        <v>400</v>
      </c>
      <c r="E4" s="18">
        <v>400</v>
      </c>
      <c r="F4" s="20">
        <v>300</v>
      </c>
      <c r="G4" s="20">
        <v>300</v>
      </c>
      <c r="H4" s="20">
        <v>300</v>
      </c>
      <c r="I4" s="21">
        <v>31</v>
      </c>
      <c r="J4" s="22">
        <f>(F4+G4+H4+E4+D4)*I4</f>
        <v>52700</v>
      </c>
      <c r="K4" s="23">
        <v>1345.5</v>
      </c>
      <c r="L4" s="24">
        <f>K4*0.8</f>
        <v>1076.4000000000001</v>
      </c>
      <c r="M4" s="25">
        <f>I4*L4</f>
        <v>33368.400000000001</v>
      </c>
      <c r="N4" s="25">
        <f>J4-M4</f>
        <v>19331.599999999999</v>
      </c>
      <c r="O4" s="26"/>
    </row>
    <row r="5" spans="1:15" ht="18.75">
      <c r="A5" s="17">
        <v>2</v>
      </c>
      <c r="B5" s="18" t="s">
        <v>123</v>
      </c>
      <c r="C5" s="19" t="s">
        <v>20</v>
      </c>
      <c r="D5" s="18">
        <v>400</v>
      </c>
      <c r="E5" s="18">
        <v>400</v>
      </c>
      <c r="F5" s="20">
        <v>300</v>
      </c>
      <c r="G5" s="20">
        <v>300</v>
      </c>
      <c r="H5" s="20">
        <v>300</v>
      </c>
      <c r="I5" s="21">
        <v>22</v>
      </c>
      <c r="J5" s="22">
        <f t="shared" ref="J5:J56" si="0">(F5+G5+H5+E5+D5)*I5</f>
        <v>37400</v>
      </c>
      <c r="K5" s="23">
        <v>1249.5</v>
      </c>
      <c r="L5" s="24">
        <f t="shared" ref="L5:L75" si="1">K5*0.8</f>
        <v>999.6</v>
      </c>
      <c r="M5" s="25">
        <f t="shared" ref="M5:M60" si="2">I5*L5</f>
        <v>21991.200000000001</v>
      </c>
      <c r="N5" s="25">
        <f t="shared" ref="N5:N60" si="3">J5-M5</f>
        <v>15408.8</v>
      </c>
      <c r="O5" s="26"/>
    </row>
    <row r="6" spans="1:15" ht="18.75">
      <c r="A6" s="17">
        <v>3</v>
      </c>
      <c r="B6" s="18" t="s">
        <v>124</v>
      </c>
      <c r="C6" s="19" t="s">
        <v>20</v>
      </c>
      <c r="D6" s="18">
        <v>400</v>
      </c>
      <c r="E6" s="18">
        <v>400</v>
      </c>
      <c r="F6" s="20">
        <v>300</v>
      </c>
      <c r="G6" s="20">
        <v>300</v>
      </c>
      <c r="H6" s="20">
        <v>300</v>
      </c>
      <c r="I6" s="21">
        <v>42</v>
      </c>
      <c r="J6" s="22">
        <f t="shared" si="0"/>
        <v>71400</v>
      </c>
      <c r="K6" s="23">
        <v>1304.7</v>
      </c>
      <c r="L6" s="24">
        <f t="shared" si="1"/>
        <v>1043.76</v>
      </c>
      <c r="M6" s="25">
        <f t="shared" si="2"/>
        <v>43837.919999999998</v>
      </c>
      <c r="N6" s="25">
        <f t="shared" si="3"/>
        <v>27562.080000000002</v>
      </c>
      <c r="O6" s="26"/>
    </row>
    <row r="7" spans="1:15" ht="18.75">
      <c r="A7" s="17">
        <v>4</v>
      </c>
      <c r="B7" s="18" t="s">
        <v>125</v>
      </c>
      <c r="C7" s="19" t="s">
        <v>20</v>
      </c>
      <c r="D7" s="18">
        <v>400</v>
      </c>
      <c r="E7" s="18">
        <v>400</v>
      </c>
      <c r="F7" s="20">
        <v>300</v>
      </c>
      <c r="G7" s="20">
        <v>300</v>
      </c>
      <c r="H7" s="20">
        <v>300</v>
      </c>
      <c r="I7" s="21">
        <v>18</v>
      </c>
      <c r="J7" s="22">
        <f t="shared" si="0"/>
        <v>30600</v>
      </c>
      <c r="K7" s="23">
        <v>1290.7</v>
      </c>
      <c r="L7" s="24">
        <f t="shared" si="1"/>
        <v>1032.5600000000002</v>
      </c>
      <c r="M7" s="25">
        <f t="shared" si="2"/>
        <v>18586.080000000002</v>
      </c>
      <c r="N7" s="25">
        <f t="shared" si="3"/>
        <v>12013.919999999998</v>
      </c>
      <c r="O7" s="26"/>
    </row>
    <row r="8" spans="1:15" ht="18.75">
      <c r="A8" s="17">
        <v>5</v>
      </c>
      <c r="B8" s="27" t="s">
        <v>50</v>
      </c>
      <c r="C8" s="28" t="s">
        <v>2</v>
      </c>
      <c r="D8" s="29"/>
      <c r="E8" s="29"/>
      <c r="F8" s="20">
        <v>300</v>
      </c>
      <c r="G8" s="20">
        <v>300</v>
      </c>
      <c r="H8" s="20">
        <v>300</v>
      </c>
      <c r="I8" s="21">
        <v>14</v>
      </c>
      <c r="J8" s="22">
        <f t="shared" si="0"/>
        <v>12600</v>
      </c>
      <c r="K8" s="23">
        <v>734</v>
      </c>
      <c r="L8" s="24">
        <f t="shared" si="1"/>
        <v>587.20000000000005</v>
      </c>
      <c r="M8" s="25">
        <f t="shared" si="2"/>
        <v>8220.8000000000011</v>
      </c>
      <c r="N8" s="25">
        <f t="shared" si="3"/>
        <v>4379.1999999999989</v>
      </c>
      <c r="O8" s="26"/>
    </row>
    <row r="9" spans="1:15" ht="18.75">
      <c r="A9" s="17">
        <v>6</v>
      </c>
      <c r="B9" s="27" t="s">
        <v>94</v>
      </c>
      <c r="C9" s="30" t="s">
        <v>33</v>
      </c>
      <c r="D9" s="29"/>
      <c r="E9" s="29"/>
      <c r="F9" s="20">
        <v>300</v>
      </c>
      <c r="G9" s="20">
        <v>300</v>
      </c>
      <c r="H9" s="20">
        <v>300</v>
      </c>
      <c r="I9" s="21">
        <v>31</v>
      </c>
      <c r="J9" s="22">
        <f t="shared" si="0"/>
        <v>27900</v>
      </c>
      <c r="K9" s="23">
        <v>901.1</v>
      </c>
      <c r="L9" s="24">
        <f t="shared" si="1"/>
        <v>720.88000000000011</v>
      </c>
      <c r="M9" s="25">
        <f t="shared" si="2"/>
        <v>22347.280000000002</v>
      </c>
      <c r="N9" s="25">
        <f t="shared" si="3"/>
        <v>5552.7199999999975</v>
      </c>
      <c r="O9" s="26"/>
    </row>
    <row r="10" spans="1:15" ht="18.75">
      <c r="A10" s="17">
        <v>7</v>
      </c>
      <c r="B10" s="27" t="s">
        <v>95</v>
      </c>
      <c r="C10" s="30" t="s">
        <v>33</v>
      </c>
      <c r="D10" s="29"/>
      <c r="E10" s="29"/>
      <c r="F10" s="20">
        <v>300</v>
      </c>
      <c r="G10" s="20">
        <v>300</v>
      </c>
      <c r="H10" s="20">
        <v>300</v>
      </c>
      <c r="I10" s="21">
        <v>14</v>
      </c>
      <c r="J10" s="22">
        <f t="shared" si="0"/>
        <v>12600</v>
      </c>
      <c r="K10" s="23">
        <v>914.8</v>
      </c>
      <c r="L10" s="24">
        <f t="shared" si="1"/>
        <v>731.84</v>
      </c>
      <c r="M10" s="25">
        <f t="shared" si="2"/>
        <v>10245.76</v>
      </c>
      <c r="N10" s="25">
        <f t="shared" si="3"/>
        <v>2354.2399999999998</v>
      </c>
      <c r="O10" s="26"/>
    </row>
    <row r="11" spans="1:15" ht="18.75">
      <c r="A11" s="17">
        <v>8</v>
      </c>
      <c r="B11" s="27" t="s">
        <v>90</v>
      </c>
      <c r="C11" s="30" t="s">
        <v>34</v>
      </c>
      <c r="D11" s="29"/>
      <c r="E11" s="29"/>
      <c r="F11" s="20">
        <v>300</v>
      </c>
      <c r="G11" s="20">
        <v>300</v>
      </c>
      <c r="H11" s="20">
        <v>300</v>
      </c>
      <c r="I11" s="21">
        <v>15</v>
      </c>
      <c r="J11" s="22">
        <f t="shared" si="0"/>
        <v>13500</v>
      </c>
      <c r="K11" s="23">
        <v>866.4</v>
      </c>
      <c r="L11" s="24">
        <f t="shared" si="1"/>
        <v>693.12</v>
      </c>
      <c r="M11" s="25">
        <f t="shared" si="2"/>
        <v>10396.799999999999</v>
      </c>
      <c r="N11" s="25">
        <f t="shared" si="3"/>
        <v>3103.2000000000007</v>
      </c>
      <c r="O11" s="26"/>
    </row>
    <row r="12" spans="1:15" ht="18.75">
      <c r="A12" s="17">
        <v>9</v>
      </c>
      <c r="B12" s="27" t="s">
        <v>89</v>
      </c>
      <c r="C12" s="30" t="s">
        <v>34</v>
      </c>
      <c r="D12" s="29"/>
      <c r="E12" s="29"/>
      <c r="F12" s="20">
        <v>300</v>
      </c>
      <c r="G12" s="20">
        <v>300</v>
      </c>
      <c r="H12" s="20">
        <v>300</v>
      </c>
      <c r="I12" s="21">
        <v>26</v>
      </c>
      <c r="J12" s="22">
        <f t="shared" si="0"/>
        <v>23400</v>
      </c>
      <c r="K12" s="23">
        <v>798.8</v>
      </c>
      <c r="L12" s="24">
        <f t="shared" si="1"/>
        <v>639.04</v>
      </c>
      <c r="M12" s="25">
        <f t="shared" si="2"/>
        <v>16615.04</v>
      </c>
      <c r="N12" s="25">
        <f t="shared" si="3"/>
        <v>6784.9599999999991</v>
      </c>
      <c r="O12" s="26"/>
    </row>
    <row r="13" spans="1:15" ht="18.75">
      <c r="A13" s="17">
        <v>10</v>
      </c>
      <c r="B13" s="27" t="s">
        <v>93</v>
      </c>
      <c r="C13" s="30" t="s">
        <v>34</v>
      </c>
      <c r="D13" s="29"/>
      <c r="E13" s="29"/>
      <c r="F13" s="20">
        <v>300</v>
      </c>
      <c r="G13" s="20">
        <v>300</v>
      </c>
      <c r="H13" s="20">
        <v>300</v>
      </c>
      <c r="I13" s="21">
        <v>7</v>
      </c>
      <c r="J13" s="22">
        <f t="shared" si="0"/>
        <v>6300</v>
      </c>
      <c r="K13" s="23">
        <v>859.1</v>
      </c>
      <c r="L13" s="24">
        <f t="shared" si="1"/>
        <v>687.28000000000009</v>
      </c>
      <c r="M13" s="25">
        <f t="shared" si="2"/>
        <v>4810.9600000000009</v>
      </c>
      <c r="N13" s="25">
        <f t="shared" si="3"/>
        <v>1489.0399999999991</v>
      </c>
      <c r="O13" s="26"/>
    </row>
    <row r="14" spans="1:15" ht="21" customHeight="1">
      <c r="A14" s="17">
        <v>11</v>
      </c>
      <c r="B14" s="27" t="s">
        <v>91</v>
      </c>
      <c r="C14" s="30" t="s">
        <v>34</v>
      </c>
      <c r="D14" s="29"/>
      <c r="E14" s="29"/>
      <c r="F14" s="20">
        <v>300</v>
      </c>
      <c r="G14" s="20">
        <v>300</v>
      </c>
      <c r="H14" s="20">
        <v>300</v>
      </c>
      <c r="I14" s="21">
        <v>25</v>
      </c>
      <c r="J14" s="22">
        <f t="shared" si="0"/>
        <v>22500</v>
      </c>
      <c r="K14" s="23">
        <v>958.9</v>
      </c>
      <c r="L14" s="24">
        <f t="shared" si="1"/>
        <v>767.12</v>
      </c>
      <c r="M14" s="25">
        <f t="shared" si="2"/>
        <v>19178</v>
      </c>
      <c r="N14" s="25">
        <f t="shared" si="3"/>
        <v>3322</v>
      </c>
      <c r="O14" s="26"/>
    </row>
    <row r="15" spans="1:15" ht="18.75">
      <c r="A15" s="17">
        <v>12</v>
      </c>
      <c r="B15" s="27" t="s">
        <v>92</v>
      </c>
      <c r="C15" s="30" t="s">
        <v>34</v>
      </c>
      <c r="D15" s="29"/>
      <c r="E15" s="29"/>
      <c r="F15" s="20">
        <v>300</v>
      </c>
      <c r="G15" s="20">
        <v>300</v>
      </c>
      <c r="H15" s="20">
        <v>300</v>
      </c>
      <c r="I15" s="21">
        <v>17</v>
      </c>
      <c r="J15" s="22">
        <f t="shared" si="0"/>
        <v>15300</v>
      </c>
      <c r="K15" s="23">
        <v>799.9</v>
      </c>
      <c r="L15" s="24">
        <f t="shared" si="1"/>
        <v>639.92000000000007</v>
      </c>
      <c r="M15" s="25">
        <f t="shared" si="2"/>
        <v>10878.640000000001</v>
      </c>
      <c r="N15" s="25">
        <f t="shared" si="3"/>
        <v>4421.3599999999988</v>
      </c>
      <c r="O15" s="26"/>
    </row>
    <row r="16" spans="1:15" ht="23.25" customHeight="1">
      <c r="A16" s="17">
        <v>13</v>
      </c>
      <c r="B16" s="27" t="s">
        <v>75</v>
      </c>
      <c r="C16" s="31" t="s">
        <v>3</v>
      </c>
      <c r="D16" s="29"/>
      <c r="E16" s="29"/>
      <c r="F16" s="20">
        <v>300</v>
      </c>
      <c r="G16" s="20">
        <v>300</v>
      </c>
      <c r="H16" s="20">
        <v>300</v>
      </c>
      <c r="I16" s="21">
        <v>26</v>
      </c>
      <c r="J16" s="22">
        <f t="shared" si="0"/>
        <v>23400</v>
      </c>
      <c r="K16" s="32">
        <v>1078.9000000000001</v>
      </c>
      <c r="L16" s="24">
        <f t="shared" si="1"/>
        <v>863.12000000000012</v>
      </c>
      <c r="M16" s="25">
        <f t="shared" si="2"/>
        <v>22441.120000000003</v>
      </c>
      <c r="N16" s="25">
        <f t="shared" si="3"/>
        <v>958.87999999999738</v>
      </c>
      <c r="O16" s="26"/>
    </row>
    <row r="17" spans="1:15" ht="22.5" customHeight="1">
      <c r="A17" s="17">
        <v>14</v>
      </c>
      <c r="B17" s="27" t="s">
        <v>78</v>
      </c>
      <c r="C17" s="34" t="s">
        <v>21</v>
      </c>
      <c r="D17" s="29"/>
      <c r="E17" s="29"/>
      <c r="F17" s="20">
        <v>300</v>
      </c>
      <c r="G17" s="20">
        <v>300</v>
      </c>
      <c r="H17" s="20">
        <v>300</v>
      </c>
      <c r="I17" s="21">
        <v>64</v>
      </c>
      <c r="J17" s="22">
        <f t="shared" si="0"/>
        <v>57600</v>
      </c>
      <c r="K17" s="33">
        <v>1004.5</v>
      </c>
      <c r="L17" s="24">
        <f t="shared" si="1"/>
        <v>803.6</v>
      </c>
      <c r="M17" s="25">
        <f t="shared" si="2"/>
        <v>51430.400000000001</v>
      </c>
      <c r="N17" s="25">
        <f t="shared" si="3"/>
        <v>6169.5999999999985</v>
      </c>
      <c r="O17" s="26"/>
    </row>
    <row r="18" spans="1:15" ht="18.75">
      <c r="A18" s="17">
        <v>15</v>
      </c>
      <c r="B18" s="27" t="s">
        <v>77</v>
      </c>
      <c r="C18" s="34" t="s">
        <v>21</v>
      </c>
      <c r="D18" s="29"/>
      <c r="E18" s="29"/>
      <c r="F18" s="20">
        <v>300</v>
      </c>
      <c r="G18" s="20">
        <v>300</v>
      </c>
      <c r="H18" s="20">
        <v>300</v>
      </c>
      <c r="I18" s="21">
        <v>12</v>
      </c>
      <c r="J18" s="22">
        <f t="shared" si="0"/>
        <v>10800</v>
      </c>
      <c r="K18" s="33">
        <v>799.9</v>
      </c>
      <c r="L18" s="24">
        <f t="shared" si="1"/>
        <v>639.92000000000007</v>
      </c>
      <c r="M18" s="25">
        <f t="shared" si="2"/>
        <v>7679.0400000000009</v>
      </c>
      <c r="N18" s="25">
        <f t="shared" si="3"/>
        <v>3120.9599999999991</v>
      </c>
      <c r="O18" s="26"/>
    </row>
    <row r="19" spans="1:15" ht="18.75">
      <c r="A19" s="17">
        <v>16</v>
      </c>
      <c r="B19" s="27" t="s">
        <v>86</v>
      </c>
      <c r="C19" s="30" t="s">
        <v>35</v>
      </c>
      <c r="D19" s="29"/>
      <c r="E19" s="29"/>
      <c r="F19" s="20">
        <v>300</v>
      </c>
      <c r="G19" s="20">
        <v>300</v>
      </c>
      <c r="H19" s="20">
        <v>300</v>
      </c>
      <c r="I19" s="21">
        <v>21</v>
      </c>
      <c r="J19" s="22">
        <f t="shared" si="0"/>
        <v>18900</v>
      </c>
      <c r="K19" s="33">
        <v>930.4</v>
      </c>
      <c r="L19" s="24">
        <f t="shared" si="1"/>
        <v>744.32</v>
      </c>
      <c r="M19" s="25">
        <f t="shared" si="2"/>
        <v>15630.720000000001</v>
      </c>
      <c r="N19" s="25">
        <f t="shared" si="3"/>
        <v>3269.2799999999988</v>
      </c>
      <c r="O19" s="35" t="s">
        <v>46</v>
      </c>
    </row>
    <row r="20" spans="1:15" ht="18.75">
      <c r="A20" s="17">
        <v>17</v>
      </c>
      <c r="B20" s="27" t="s">
        <v>87</v>
      </c>
      <c r="C20" s="30" t="s">
        <v>35</v>
      </c>
      <c r="D20" s="29"/>
      <c r="E20" s="29"/>
      <c r="F20" s="20">
        <v>300</v>
      </c>
      <c r="G20" s="20">
        <v>300</v>
      </c>
      <c r="H20" s="20">
        <v>300</v>
      </c>
      <c r="I20" s="21">
        <v>6</v>
      </c>
      <c r="J20" s="22">
        <f t="shared" si="0"/>
        <v>5400</v>
      </c>
      <c r="K20" s="33">
        <v>843.6</v>
      </c>
      <c r="L20" s="24">
        <f t="shared" si="1"/>
        <v>674.88000000000011</v>
      </c>
      <c r="M20" s="25">
        <f t="shared" si="2"/>
        <v>4049.2800000000007</v>
      </c>
      <c r="N20" s="25">
        <f t="shared" si="3"/>
        <v>1350.7199999999993</v>
      </c>
      <c r="O20" s="26"/>
    </row>
    <row r="21" spans="1:15" ht="16.5" customHeight="1">
      <c r="A21" s="17">
        <v>18</v>
      </c>
      <c r="B21" s="27" t="s">
        <v>88</v>
      </c>
      <c r="C21" s="30" t="s">
        <v>35</v>
      </c>
      <c r="D21" s="29"/>
      <c r="E21" s="29"/>
      <c r="F21" s="20">
        <v>300</v>
      </c>
      <c r="G21" s="20">
        <v>300</v>
      </c>
      <c r="H21" s="20">
        <v>300</v>
      </c>
      <c r="I21" s="21">
        <v>28</v>
      </c>
      <c r="J21" s="22">
        <f t="shared" si="0"/>
        <v>25200</v>
      </c>
      <c r="K21" s="33">
        <v>844.8</v>
      </c>
      <c r="L21" s="24">
        <f t="shared" si="1"/>
        <v>675.84</v>
      </c>
      <c r="M21" s="25">
        <f t="shared" si="2"/>
        <v>18923.52</v>
      </c>
      <c r="N21" s="25">
        <f t="shared" si="3"/>
        <v>6276.48</v>
      </c>
      <c r="O21" s="26"/>
    </row>
    <row r="22" spans="1:15" ht="21" customHeight="1">
      <c r="A22" s="17">
        <v>19</v>
      </c>
      <c r="B22" s="27" t="s">
        <v>85</v>
      </c>
      <c r="C22" s="30" t="s">
        <v>35</v>
      </c>
      <c r="D22" s="29"/>
      <c r="E22" s="29"/>
      <c r="F22" s="20">
        <v>300</v>
      </c>
      <c r="G22" s="20">
        <v>300</v>
      </c>
      <c r="H22" s="20">
        <v>300</v>
      </c>
      <c r="I22" s="21">
        <v>14</v>
      </c>
      <c r="J22" s="22">
        <f t="shared" si="0"/>
        <v>12600</v>
      </c>
      <c r="K22" s="33">
        <v>879.6</v>
      </c>
      <c r="L22" s="24">
        <f t="shared" si="1"/>
        <v>703.68000000000006</v>
      </c>
      <c r="M22" s="25">
        <f t="shared" si="2"/>
        <v>9851.52</v>
      </c>
      <c r="N22" s="25">
        <f t="shared" si="3"/>
        <v>2748.4799999999996</v>
      </c>
      <c r="O22" s="26"/>
    </row>
    <row r="23" spans="1:15" ht="18.75">
      <c r="A23" s="17">
        <v>20</v>
      </c>
      <c r="B23" s="27" t="s">
        <v>82</v>
      </c>
      <c r="C23" s="30" t="s">
        <v>35</v>
      </c>
      <c r="D23" s="29"/>
      <c r="E23" s="29"/>
      <c r="F23" s="20">
        <v>300</v>
      </c>
      <c r="G23" s="20">
        <v>300</v>
      </c>
      <c r="H23" s="20">
        <v>300</v>
      </c>
      <c r="I23" s="21">
        <v>32</v>
      </c>
      <c r="J23" s="22">
        <f t="shared" si="0"/>
        <v>28800</v>
      </c>
      <c r="K23" s="33">
        <v>904.1</v>
      </c>
      <c r="L23" s="24">
        <f t="shared" si="1"/>
        <v>723.28000000000009</v>
      </c>
      <c r="M23" s="25">
        <f t="shared" si="2"/>
        <v>23144.960000000003</v>
      </c>
      <c r="N23" s="25">
        <f t="shared" si="3"/>
        <v>5655.0399999999972</v>
      </c>
      <c r="O23" s="26"/>
    </row>
    <row r="24" spans="1:15" ht="18.75">
      <c r="A24" s="17">
        <v>21</v>
      </c>
      <c r="B24" s="27" t="s">
        <v>83</v>
      </c>
      <c r="C24" s="30" t="s">
        <v>35</v>
      </c>
      <c r="D24" s="29"/>
      <c r="E24" s="29"/>
      <c r="F24" s="20">
        <v>300</v>
      </c>
      <c r="G24" s="20">
        <v>300</v>
      </c>
      <c r="H24" s="20">
        <v>300</v>
      </c>
      <c r="I24" s="21">
        <v>10</v>
      </c>
      <c r="J24" s="22">
        <f t="shared" si="0"/>
        <v>9000</v>
      </c>
      <c r="K24" s="33">
        <v>892.1</v>
      </c>
      <c r="L24" s="24">
        <f t="shared" si="1"/>
        <v>713.68000000000006</v>
      </c>
      <c r="M24" s="25">
        <f t="shared" si="2"/>
        <v>7136.8000000000011</v>
      </c>
      <c r="N24" s="25">
        <f t="shared" si="3"/>
        <v>1863.1999999999989</v>
      </c>
      <c r="O24" s="26"/>
    </row>
    <row r="25" spans="1:15" ht="18.75">
      <c r="A25" s="17">
        <v>22</v>
      </c>
      <c r="B25" s="27" t="s">
        <v>81</v>
      </c>
      <c r="C25" s="30" t="s">
        <v>35</v>
      </c>
      <c r="D25" s="29"/>
      <c r="E25" s="29"/>
      <c r="F25" s="20">
        <v>300</v>
      </c>
      <c r="G25" s="20">
        <v>300</v>
      </c>
      <c r="H25" s="20">
        <v>300</v>
      </c>
      <c r="I25" s="21">
        <v>33</v>
      </c>
      <c r="J25" s="22">
        <f t="shared" si="0"/>
        <v>29700</v>
      </c>
      <c r="K25" s="33">
        <v>956</v>
      </c>
      <c r="L25" s="24">
        <f t="shared" si="1"/>
        <v>764.80000000000007</v>
      </c>
      <c r="M25" s="25">
        <f t="shared" si="2"/>
        <v>25238.400000000001</v>
      </c>
      <c r="N25" s="25">
        <f t="shared" si="3"/>
        <v>4461.5999999999985</v>
      </c>
      <c r="O25" s="26"/>
    </row>
    <row r="26" spans="1:15" ht="18.75">
      <c r="A26" s="17">
        <v>23</v>
      </c>
      <c r="B26" s="27" t="s">
        <v>84</v>
      </c>
      <c r="C26" s="30" t="s">
        <v>35</v>
      </c>
      <c r="D26" s="29"/>
      <c r="E26" s="29"/>
      <c r="F26" s="20">
        <v>300</v>
      </c>
      <c r="G26" s="20">
        <v>300</v>
      </c>
      <c r="H26" s="20">
        <v>300</v>
      </c>
      <c r="I26" s="21">
        <v>29</v>
      </c>
      <c r="J26" s="22">
        <f t="shared" si="0"/>
        <v>26100</v>
      </c>
      <c r="K26" s="33">
        <v>917.5</v>
      </c>
      <c r="L26" s="24">
        <f t="shared" si="1"/>
        <v>734</v>
      </c>
      <c r="M26" s="25">
        <f t="shared" si="2"/>
        <v>21286</v>
      </c>
      <c r="N26" s="25">
        <f t="shared" si="3"/>
        <v>4814</v>
      </c>
      <c r="O26" s="26"/>
    </row>
    <row r="27" spans="1:15" ht="18.75">
      <c r="A27" s="17">
        <v>24</v>
      </c>
      <c r="B27" s="27" t="s">
        <v>108</v>
      </c>
      <c r="C27" s="47" t="s">
        <v>36</v>
      </c>
      <c r="D27" s="48"/>
      <c r="E27" s="48"/>
      <c r="F27" s="49">
        <v>300</v>
      </c>
      <c r="G27" s="49">
        <v>300</v>
      </c>
      <c r="H27" s="49">
        <v>300</v>
      </c>
      <c r="I27" s="50">
        <v>11</v>
      </c>
      <c r="J27" s="22">
        <f t="shared" si="0"/>
        <v>9900</v>
      </c>
      <c r="K27" s="33">
        <v>560.79999999999995</v>
      </c>
      <c r="L27" s="24">
        <f t="shared" si="1"/>
        <v>448.64</v>
      </c>
      <c r="M27" s="25">
        <f t="shared" si="2"/>
        <v>4935.04</v>
      </c>
      <c r="N27" s="25">
        <f t="shared" si="3"/>
        <v>4964.96</v>
      </c>
      <c r="O27" s="26"/>
    </row>
    <row r="28" spans="1:15" ht="18.75">
      <c r="A28" s="17">
        <v>25</v>
      </c>
      <c r="B28" s="27" t="s">
        <v>109</v>
      </c>
      <c r="C28" s="47" t="s">
        <v>36</v>
      </c>
      <c r="D28" s="48"/>
      <c r="E28" s="48"/>
      <c r="F28" s="49">
        <v>300</v>
      </c>
      <c r="G28" s="49">
        <v>300</v>
      </c>
      <c r="H28" s="49">
        <v>300</v>
      </c>
      <c r="I28" s="50">
        <v>13</v>
      </c>
      <c r="J28" s="22">
        <f t="shared" si="0"/>
        <v>11700</v>
      </c>
      <c r="K28" s="33">
        <v>722.2</v>
      </c>
      <c r="L28" s="24">
        <f t="shared" si="1"/>
        <v>577.7600000000001</v>
      </c>
      <c r="M28" s="25">
        <f t="shared" si="2"/>
        <v>7510.880000000001</v>
      </c>
      <c r="N28" s="25">
        <f t="shared" si="3"/>
        <v>4189.119999999999</v>
      </c>
      <c r="O28" s="26"/>
    </row>
    <row r="29" spans="1:15" ht="18.75">
      <c r="A29" s="17">
        <v>26</v>
      </c>
      <c r="B29" s="31" t="s">
        <v>115</v>
      </c>
      <c r="C29" s="47" t="s">
        <v>36</v>
      </c>
      <c r="D29" s="48"/>
      <c r="E29" s="48"/>
      <c r="F29" s="49">
        <v>300</v>
      </c>
      <c r="G29" s="49">
        <v>300</v>
      </c>
      <c r="H29" s="49">
        <v>300</v>
      </c>
      <c r="I29" s="50">
        <v>38</v>
      </c>
      <c r="J29" s="22">
        <f t="shared" ref="J29:J30" si="4">(F29+G29+H29+E29+D29)*I29</f>
        <v>34200</v>
      </c>
      <c r="K29" s="33">
        <v>772.8</v>
      </c>
      <c r="L29" s="24">
        <f t="shared" si="1"/>
        <v>618.24</v>
      </c>
      <c r="M29" s="25">
        <f t="shared" ref="M29:M30" si="5">I29*L29</f>
        <v>23493.119999999999</v>
      </c>
      <c r="N29" s="25">
        <f t="shared" ref="N29:N30" si="6">J29-M29</f>
        <v>10706.880000000001</v>
      </c>
      <c r="O29" s="26"/>
    </row>
    <row r="30" spans="1:15" ht="18.75">
      <c r="A30" s="17">
        <v>27</v>
      </c>
      <c r="B30" s="27" t="s">
        <v>116</v>
      </c>
      <c r="C30" s="47" t="s">
        <v>36</v>
      </c>
      <c r="D30" s="48"/>
      <c r="E30" s="48"/>
      <c r="F30" s="49">
        <v>300</v>
      </c>
      <c r="G30" s="49">
        <v>300</v>
      </c>
      <c r="H30" s="49">
        <v>300</v>
      </c>
      <c r="I30" s="50">
        <v>20</v>
      </c>
      <c r="J30" s="22">
        <f t="shared" si="4"/>
        <v>18000</v>
      </c>
      <c r="K30" s="33">
        <v>933.2</v>
      </c>
      <c r="L30" s="24">
        <f t="shared" si="1"/>
        <v>746.56000000000006</v>
      </c>
      <c r="M30" s="25">
        <f t="shared" si="5"/>
        <v>14931.2</v>
      </c>
      <c r="N30" s="25">
        <f t="shared" si="6"/>
        <v>3068.7999999999993</v>
      </c>
      <c r="O30" s="26"/>
    </row>
    <row r="31" spans="1:15" ht="18.75">
      <c r="A31" s="17">
        <v>28</v>
      </c>
      <c r="B31" s="27" t="s">
        <v>110</v>
      </c>
      <c r="C31" s="47" t="s">
        <v>36</v>
      </c>
      <c r="D31" s="48"/>
      <c r="E31" s="48"/>
      <c r="F31" s="49">
        <v>300</v>
      </c>
      <c r="G31" s="49">
        <v>300</v>
      </c>
      <c r="H31" s="49">
        <v>300</v>
      </c>
      <c r="I31" s="50">
        <v>11</v>
      </c>
      <c r="J31" s="22">
        <f t="shared" si="0"/>
        <v>9900</v>
      </c>
      <c r="K31" s="33">
        <v>739.8</v>
      </c>
      <c r="L31" s="24">
        <f t="shared" si="1"/>
        <v>591.84</v>
      </c>
      <c r="M31" s="25">
        <f t="shared" si="2"/>
        <v>6510.2400000000007</v>
      </c>
      <c r="N31" s="25">
        <f t="shared" si="3"/>
        <v>3389.7599999999993</v>
      </c>
      <c r="O31" s="26"/>
    </row>
    <row r="32" spans="1:15" ht="18.75">
      <c r="A32" s="17">
        <v>29</v>
      </c>
      <c r="B32" s="27" t="s">
        <v>111</v>
      </c>
      <c r="C32" s="47" t="s">
        <v>36</v>
      </c>
      <c r="D32" s="48"/>
      <c r="E32" s="48"/>
      <c r="F32" s="49">
        <v>300</v>
      </c>
      <c r="G32" s="49">
        <v>300</v>
      </c>
      <c r="H32" s="49">
        <v>300</v>
      </c>
      <c r="I32" s="50">
        <v>18</v>
      </c>
      <c r="J32" s="22">
        <f t="shared" ref="J32:J33" si="7">(F32+G32+H32+E32+D32)*I32</f>
        <v>16200</v>
      </c>
      <c r="K32" s="33">
        <v>797.4</v>
      </c>
      <c r="L32" s="24">
        <f t="shared" si="1"/>
        <v>637.92000000000007</v>
      </c>
      <c r="M32" s="25">
        <f t="shared" ref="M32:M33" si="8">I32*L32</f>
        <v>11482.560000000001</v>
      </c>
      <c r="N32" s="25">
        <f t="shared" ref="N32:N33" si="9">J32-M32</f>
        <v>4717.4399999999987</v>
      </c>
      <c r="O32" s="26"/>
    </row>
    <row r="33" spans="1:15" ht="18.75">
      <c r="A33" s="17">
        <v>30</v>
      </c>
      <c r="B33" s="45" t="s">
        <v>112</v>
      </c>
      <c r="C33" s="47" t="s">
        <v>36</v>
      </c>
      <c r="D33" s="48"/>
      <c r="E33" s="48"/>
      <c r="F33" s="49">
        <v>300</v>
      </c>
      <c r="G33" s="49">
        <v>300</v>
      </c>
      <c r="H33" s="49">
        <v>300</v>
      </c>
      <c r="I33" s="50">
        <v>26</v>
      </c>
      <c r="J33" s="22">
        <f t="shared" si="7"/>
        <v>23400</v>
      </c>
      <c r="K33" s="33">
        <v>846.4</v>
      </c>
      <c r="L33" s="24">
        <f t="shared" si="1"/>
        <v>677.12</v>
      </c>
      <c r="M33" s="25">
        <f t="shared" si="8"/>
        <v>17605.12</v>
      </c>
      <c r="N33" s="25">
        <f t="shared" si="9"/>
        <v>5794.880000000001</v>
      </c>
      <c r="O33" s="26"/>
    </row>
    <row r="34" spans="1:15" ht="18.75">
      <c r="A34" s="17">
        <v>31</v>
      </c>
      <c r="B34" s="27" t="s">
        <v>70</v>
      </c>
      <c r="C34" s="28" t="s">
        <v>4</v>
      </c>
      <c r="D34" s="29"/>
      <c r="E34" s="29"/>
      <c r="F34" s="20">
        <v>300</v>
      </c>
      <c r="G34" s="20">
        <v>300</v>
      </c>
      <c r="H34" s="20">
        <v>300</v>
      </c>
      <c r="I34" s="21">
        <v>21</v>
      </c>
      <c r="J34" s="22">
        <f t="shared" si="0"/>
        <v>18900</v>
      </c>
      <c r="K34" s="33">
        <v>1071.7</v>
      </c>
      <c r="L34" s="24">
        <f t="shared" si="1"/>
        <v>857.36000000000013</v>
      </c>
      <c r="M34" s="25">
        <f t="shared" si="2"/>
        <v>18004.560000000001</v>
      </c>
      <c r="N34" s="25">
        <f t="shared" si="3"/>
        <v>895.43999999999869</v>
      </c>
      <c r="O34" s="26"/>
    </row>
    <row r="35" spans="1:15" ht="18.75">
      <c r="A35" s="17">
        <v>32</v>
      </c>
      <c r="B35" s="27" t="s">
        <v>71</v>
      </c>
      <c r="C35" s="31" t="s">
        <v>4</v>
      </c>
      <c r="D35" s="29"/>
      <c r="E35" s="29"/>
      <c r="F35" s="20">
        <v>300</v>
      </c>
      <c r="G35" s="20">
        <v>300</v>
      </c>
      <c r="H35" s="20">
        <v>300</v>
      </c>
      <c r="I35" s="21">
        <v>25</v>
      </c>
      <c r="J35" s="22">
        <f t="shared" si="0"/>
        <v>22500</v>
      </c>
      <c r="K35" s="33">
        <v>930.1</v>
      </c>
      <c r="L35" s="24">
        <f t="shared" si="1"/>
        <v>744.08</v>
      </c>
      <c r="M35" s="25">
        <f t="shared" si="2"/>
        <v>18602</v>
      </c>
      <c r="N35" s="25">
        <f t="shared" si="3"/>
        <v>3898</v>
      </c>
      <c r="O35" s="36"/>
    </row>
    <row r="36" spans="1:15" ht="18.75">
      <c r="A36" s="17">
        <v>33</v>
      </c>
      <c r="B36" s="27" t="s">
        <v>72</v>
      </c>
      <c r="C36" s="28" t="s">
        <v>4</v>
      </c>
      <c r="D36" s="29"/>
      <c r="E36" s="29"/>
      <c r="F36" s="20">
        <v>300</v>
      </c>
      <c r="G36" s="20">
        <v>300</v>
      </c>
      <c r="H36" s="20">
        <v>300</v>
      </c>
      <c r="I36" s="21">
        <v>29</v>
      </c>
      <c r="J36" s="22">
        <f t="shared" si="0"/>
        <v>26100</v>
      </c>
      <c r="K36" s="33">
        <v>840.1</v>
      </c>
      <c r="L36" s="24">
        <f t="shared" si="1"/>
        <v>672.08</v>
      </c>
      <c r="M36" s="25">
        <f t="shared" si="2"/>
        <v>19490.32</v>
      </c>
      <c r="N36" s="25">
        <f t="shared" si="3"/>
        <v>6609.68</v>
      </c>
      <c r="O36" s="26"/>
    </row>
    <row r="37" spans="1:15" ht="18.75">
      <c r="A37" s="17">
        <v>34</v>
      </c>
      <c r="B37" s="27" t="s">
        <v>62</v>
      </c>
      <c r="C37" s="34" t="s">
        <v>5</v>
      </c>
      <c r="D37" s="29"/>
      <c r="E37" s="29"/>
      <c r="F37" s="20">
        <v>300</v>
      </c>
      <c r="G37" s="20">
        <v>300</v>
      </c>
      <c r="H37" s="20">
        <v>300</v>
      </c>
      <c r="I37" s="21">
        <v>181</v>
      </c>
      <c r="J37" s="22">
        <f t="shared" si="0"/>
        <v>162900</v>
      </c>
      <c r="K37" s="33">
        <v>1091.9000000000001</v>
      </c>
      <c r="L37" s="24">
        <f t="shared" si="1"/>
        <v>873.5200000000001</v>
      </c>
      <c r="M37" s="25">
        <f t="shared" si="2"/>
        <v>158107.12000000002</v>
      </c>
      <c r="N37" s="25">
        <f t="shared" si="3"/>
        <v>4792.8799999999756</v>
      </c>
      <c r="O37" s="26"/>
    </row>
    <row r="38" spans="1:15" ht="18.75">
      <c r="A38" s="17">
        <v>35</v>
      </c>
      <c r="B38" s="27" t="s">
        <v>60</v>
      </c>
      <c r="C38" s="31" t="s">
        <v>6</v>
      </c>
      <c r="D38" s="29"/>
      <c r="E38" s="29"/>
      <c r="F38" s="20">
        <v>300</v>
      </c>
      <c r="G38" s="20">
        <v>300</v>
      </c>
      <c r="H38" s="20">
        <v>300</v>
      </c>
      <c r="I38" s="21">
        <v>15</v>
      </c>
      <c r="J38" s="22">
        <f t="shared" si="0"/>
        <v>13500</v>
      </c>
      <c r="K38" s="33">
        <v>827.5</v>
      </c>
      <c r="L38" s="24">
        <f t="shared" si="1"/>
        <v>662</v>
      </c>
      <c r="M38" s="25">
        <f t="shared" si="2"/>
        <v>9930</v>
      </c>
      <c r="N38" s="25">
        <f t="shared" si="3"/>
        <v>3570</v>
      </c>
      <c r="O38" s="26"/>
    </row>
    <row r="39" spans="1:15" ht="18.75">
      <c r="A39" s="17">
        <v>36</v>
      </c>
      <c r="B39" s="27" t="s">
        <v>74</v>
      </c>
      <c r="C39" s="28" t="s">
        <v>6</v>
      </c>
      <c r="D39" s="29"/>
      <c r="E39" s="29"/>
      <c r="F39" s="20">
        <v>300</v>
      </c>
      <c r="G39" s="20">
        <v>300</v>
      </c>
      <c r="H39" s="20">
        <v>300</v>
      </c>
      <c r="I39" s="21">
        <v>11</v>
      </c>
      <c r="J39" s="22">
        <f t="shared" si="0"/>
        <v>9900</v>
      </c>
      <c r="K39" s="33">
        <v>731.5</v>
      </c>
      <c r="L39" s="24">
        <f t="shared" si="1"/>
        <v>585.20000000000005</v>
      </c>
      <c r="M39" s="25">
        <f t="shared" si="2"/>
        <v>6437.2000000000007</v>
      </c>
      <c r="N39" s="25">
        <f t="shared" si="3"/>
        <v>3462.7999999999993</v>
      </c>
      <c r="O39" s="26"/>
    </row>
    <row r="40" spans="1:15" ht="18.75">
      <c r="A40" s="17">
        <v>37</v>
      </c>
      <c r="B40" s="27" t="s">
        <v>73</v>
      </c>
      <c r="C40" s="31" t="s">
        <v>6</v>
      </c>
      <c r="D40" s="29"/>
      <c r="E40" s="29"/>
      <c r="F40" s="20">
        <v>300</v>
      </c>
      <c r="G40" s="20">
        <v>300</v>
      </c>
      <c r="H40" s="20">
        <v>300</v>
      </c>
      <c r="I40" s="21">
        <v>13</v>
      </c>
      <c r="J40" s="22">
        <f t="shared" si="0"/>
        <v>11700</v>
      </c>
      <c r="K40" s="33">
        <v>731.5</v>
      </c>
      <c r="L40" s="24">
        <f t="shared" si="1"/>
        <v>585.20000000000005</v>
      </c>
      <c r="M40" s="25">
        <f t="shared" si="2"/>
        <v>7607.6</v>
      </c>
      <c r="N40" s="25">
        <f t="shared" si="3"/>
        <v>4092.3999999999996</v>
      </c>
      <c r="O40" s="26"/>
    </row>
    <row r="41" spans="1:15" ht="18.75">
      <c r="A41" s="17">
        <v>38</v>
      </c>
      <c r="B41" s="27" t="s">
        <v>54</v>
      </c>
      <c r="C41" s="19" t="s">
        <v>37</v>
      </c>
      <c r="D41" s="29"/>
      <c r="E41" s="29"/>
      <c r="F41" s="20">
        <v>300</v>
      </c>
      <c r="G41" s="20">
        <v>300</v>
      </c>
      <c r="H41" s="20">
        <v>300</v>
      </c>
      <c r="I41" s="21">
        <v>7</v>
      </c>
      <c r="J41" s="22">
        <f t="shared" si="0"/>
        <v>6300</v>
      </c>
      <c r="K41" s="33">
        <v>776.4</v>
      </c>
      <c r="L41" s="24">
        <f t="shared" si="1"/>
        <v>621.12</v>
      </c>
      <c r="M41" s="25">
        <f t="shared" si="2"/>
        <v>4347.84</v>
      </c>
      <c r="N41" s="25">
        <f t="shared" si="3"/>
        <v>1952.1599999999999</v>
      </c>
      <c r="O41" s="26"/>
    </row>
    <row r="42" spans="1:15" ht="18.75">
      <c r="A42" s="17">
        <v>39</v>
      </c>
      <c r="B42" s="27" t="s">
        <v>52</v>
      </c>
      <c r="C42" s="19" t="s">
        <v>37</v>
      </c>
      <c r="D42" s="29"/>
      <c r="E42" s="29"/>
      <c r="F42" s="20">
        <v>300</v>
      </c>
      <c r="G42" s="20">
        <v>300</v>
      </c>
      <c r="H42" s="20">
        <v>300</v>
      </c>
      <c r="I42" s="21">
        <v>63</v>
      </c>
      <c r="J42" s="22">
        <f t="shared" si="0"/>
        <v>56700</v>
      </c>
      <c r="K42" s="33">
        <v>938.4</v>
      </c>
      <c r="L42" s="24">
        <f t="shared" si="1"/>
        <v>750.72</v>
      </c>
      <c r="M42" s="25">
        <f t="shared" si="2"/>
        <v>47295.360000000001</v>
      </c>
      <c r="N42" s="25">
        <f t="shared" si="3"/>
        <v>9404.64</v>
      </c>
      <c r="O42" s="26"/>
    </row>
    <row r="43" spans="1:15" ht="15.75" customHeight="1">
      <c r="A43" s="57">
        <v>40</v>
      </c>
      <c r="B43" s="27" t="s">
        <v>121</v>
      </c>
      <c r="C43" s="19" t="s">
        <v>37</v>
      </c>
      <c r="D43" s="29"/>
      <c r="E43" s="29"/>
      <c r="F43" s="20">
        <v>300</v>
      </c>
      <c r="G43" s="20">
        <v>300</v>
      </c>
      <c r="H43" s="20">
        <v>300</v>
      </c>
      <c r="I43" s="21">
        <v>117</v>
      </c>
      <c r="J43" s="22">
        <f t="shared" si="0"/>
        <v>105300</v>
      </c>
      <c r="K43" s="33">
        <v>832.8</v>
      </c>
      <c r="L43" s="24">
        <f t="shared" si="1"/>
        <v>666.24</v>
      </c>
      <c r="M43" s="25">
        <f t="shared" si="2"/>
        <v>77950.080000000002</v>
      </c>
      <c r="N43" s="25">
        <f t="shared" si="3"/>
        <v>27349.919999999998</v>
      </c>
      <c r="O43" s="26"/>
    </row>
    <row r="44" spans="1:15" ht="15.75" customHeight="1">
      <c r="A44" s="58"/>
      <c r="B44" s="27" t="s">
        <v>122</v>
      </c>
      <c r="C44" s="19" t="s">
        <v>20</v>
      </c>
      <c r="D44" s="29"/>
      <c r="E44" s="29"/>
      <c r="F44" s="20">
        <v>300</v>
      </c>
      <c r="G44" s="20">
        <v>300</v>
      </c>
      <c r="H44" s="20">
        <v>300</v>
      </c>
      <c r="I44" s="21">
        <v>62</v>
      </c>
      <c r="J44" s="22">
        <f t="shared" ref="J44" si="10">(F44+G44+H44+E44+D44)*I44</f>
        <v>55800</v>
      </c>
      <c r="K44" s="33">
        <v>832.8</v>
      </c>
      <c r="L44" s="24">
        <f t="shared" ref="L44" si="11">K44*0.8</f>
        <v>666.24</v>
      </c>
      <c r="M44" s="25">
        <f t="shared" ref="M44" si="12">I44*L44</f>
        <v>41306.879999999997</v>
      </c>
      <c r="N44" s="25">
        <f t="shared" ref="N44" si="13">J44-M44</f>
        <v>14493.120000000003</v>
      </c>
      <c r="O44" s="26"/>
    </row>
    <row r="45" spans="1:15" ht="18.75">
      <c r="A45" s="17">
        <v>41</v>
      </c>
      <c r="B45" s="27" t="s">
        <v>53</v>
      </c>
      <c r="C45" s="19" t="s">
        <v>37</v>
      </c>
      <c r="D45" s="29"/>
      <c r="E45" s="29"/>
      <c r="F45" s="20">
        <v>300</v>
      </c>
      <c r="G45" s="20">
        <v>300</v>
      </c>
      <c r="H45" s="20">
        <v>300</v>
      </c>
      <c r="I45" s="21">
        <v>57</v>
      </c>
      <c r="J45" s="22">
        <f t="shared" si="0"/>
        <v>51300</v>
      </c>
      <c r="K45" s="33">
        <v>851.4</v>
      </c>
      <c r="L45" s="24">
        <f t="shared" si="1"/>
        <v>681.12</v>
      </c>
      <c r="M45" s="25">
        <f t="shared" si="2"/>
        <v>38823.840000000004</v>
      </c>
      <c r="N45" s="25">
        <f t="shared" si="3"/>
        <v>12476.159999999996</v>
      </c>
      <c r="O45" s="26"/>
    </row>
    <row r="46" spans="1:15" ht="18.75">
      <c r="A46" s="17">
        <v>42</v>
      </c>
      <c r="B46" s="27" t="s">
        <v>55</v>
      </c>
      <c r="C46" s="19" t="s">
        <v>37</v>
      </c>
      <c r="D46" s="29"/>
      <c r="E46" s="29"/>
      <c r="F46" s="20">
        <v>300</v>
      </c>
      <c r="G46" s="20">
        <v>300</v>
      </c>
      <c r="H46" s="20">
        <v>300</v>
      </c>
      <c r="I46" s="21">
        <v>6</v>
      </c>
      <c r="J46" s="22">
        <f t="shared" si="0"/>
        <v>5400</v>
      </c>
      <c r="K46" s="33">
        <v>851.2</v>
      </c>
      <c r="L46" s="24">
        <f t="shared" si="1"/>
        <v>680.96</v>
      </c>
      <c r="M46" s="25">
        <f t="shared" si="2"/>
        <v>4085.76</v>
      </c>
      <c r="N46" s="25">
        <f t="shared" si="3"/>
        <v>1314.2399999999998</v>
      </c>
      <c r="O46" s="26"/>
    </row>
    <row r="47" spans="1:15" ht="18.75">
      <c r="A47" s="17">
        <v>43</v>
      </c>
      <c r="B47" s="27" t="s">
        <v>56</v>
      </c>
      <c r="C47" s="19" t="s">
        <v>37</v>
      </c>
      <c r="D47" s="29"/>
      <c r="E47" s="29"/>
      <c r="F47" s="20">
        <v>300</v>
      </c>
      <c r="G47" s="20">
        <v>300</v>
      </c>
      <c r="H47" s="20">
        <v>300</v>
      </c>
      <c r="I47" s="21">
        <v>31</v>
      </c>
      <c r="J47" s="22">
        <f t="shared" si="0"/>
        <v>27900</v>
      </c>
      <c r="K47" s="33">
        <v>804.5</v>
      </c>
      <c r="L47" s="24">
        <f t="shared" si="1"/>
        <v>643.6</v>
      </c>
      <c r="M47" s="25">
        <f t="shared" si="2"/>
        <v>19951.600000000002</v>
      </c>
      <c r="N47" s="25">
        <f t="shared" si="3"/>
        <v>7948.3999999999978</v>
      </c>
      <c r="O47" s="26"/>
    </row>
    <row r="48" spans="1:15" ht="18.75">
      <c r="A48" s="17">
        <v>44</v>
      </c>
      <c r="B48" s="27" t="s">
        <v>64</v>
      </c>
      <c r="C48" s="34" t="s">
        <v>7</v>
      </c>
      <c r="D48" s="29"/>
      <c r="E48" s="29"/>
      <c r="F48" s="20">
        <v>300</v>
      </c>
      <c r="G48" s="20">
        <v>300</v>
      </c>
      <c r="H48" s="20">
        <v>300</v>
      </c>
      <c r="I48" s="21">
        <v>27</v>
      </c>
      <c r="J48" s="22">
        <f t="shared" si="0"/>
        <v>24300</v>
      </c>
      <c r="K48" s="33">
        <v>1006.2</v>
      </c>
      <c r="L48" s="24">
        <f t="shared" si="1"/>
        <v>804.96</v>
      </c>
      <c r="M48" s="25">
        <f t="shared" si="2"/>
        <v>21733.920000000002</v>
      </c>
      <c r="N48" s="25">
        <f t="shared" si="3"/>
        <v>2566.0799999999981</v>
      </c>
      <c r="O48" s="26"/>
    </row>
    <row r="49" spans="1:15" ht="18.75">
      <c r="A49" s="17">
        <v>45</v>
      </c>
      <c r="B49" s="27" t="s">
        <v>65</v>
      </c>
      <c r="C49" s="34" t="s">
        <v>22</v>
      </c>
      <c r="D49" s="29"/>
      <c r="E49" s="29"/>
      <c r="F49" s="20">
        <v>300</v>
      </c>
      <c r="G49" s="20">
        <v>300</v>
      </c>
      <c r="H49" s="20">
        <v>300</v>
      </c>
      <c r="I49" s="21">
        <v>8</v>
      </c>
      <c r="J49" s="22">
        <f t="shared" si="0"/>
        <v>7200</v>
      </c>
      <c r="K49" s="33">
        <v>962.1</v>
      </c>
      <c r="L49" s="24">
        <f t="shared" si="1"/>
        <v>769.68000000000006</v>
      </c>
      <c r="M49" s="25">
        <f t="shared" si="2"/>
        <v>6157.4400000000005</v>
      </c>
      <c r="N49" s="25">
        <f t="shared" si="3"/>
        <v>1042.5599999999995</v>
      </c>
      <c r="O49" s="26"/>
    </row>
    <row r="50" spans="1:15" ht="18.75">
      <c r="A50" s="17">
        <v>46</v>
      </c>
      <c r="B50" s="27" t="s">
        <v>66</v>
      </c>
      <c r="C50" s="34" t="s">
        <v>22</v>
      </c>
      <c r="D50" s="29"/>
      <c r="E50" s="29"/>
      <c r="F50" s="20">
        <v>300</v>
      </c>
      <c r="G50" s="20">
        <v>300</v>
      </c>
      <c r="H50" s="20">
        <v>300</v>
      </c>
      <c r="I50" s="21">
        <v>9</v>
      </c>
      <c r="J50" s="22">
        <f t="shared" si="0"/>
        <v>8100</v>
      </c>
      <c r="K50" s="33">
        <v>962.1</v>
      </c>
      <c r="L50" s="24">
        <f t="shared" si="1"/>
        <v>769.68000000000006</v>
      </c>
      <c r="M50" s="25">
        <f t="shared" si="2"/>
        <v>6927.1200000000008</v>
      </c>
      <c r="N50" s="25">
        <f t="shared" si="3"/>
        <v>1172.8799999999992</v>
      </c>
      <c r="O50" s="26"/>
    </row>
    <row r="51" spans="1:15" ht="18.75">
      <c r="A51" s="17">
        <v>47</v>
      </c>
      <c r="B51" s="27" t="s">
        <v>57</v>
      </c>
      <c r="C51" s="28" t="s">
        <v>8</v>
      </c>
      <c r="D51" s="29"/>
      <c r="E51" s="29"/>
      <c r="F51" s="20">
        <v>300</v>
      </c>
      <c r="G51" s="20">
        <v>300</v>
      </c>
      <c r="H51" s="20">
        <v>300</v>
      </c>
      <c r="I51" s="21">
        <v>30</v>
      </c>
      <c r="J51" s="22">
        <f t="shared" si="0"/>
        <v>27000</v>
      </c>
      <c r="K51" s="33">
        <v>814.6</v>
      </c>
      <c r="L51" s="24">
        <f t="shared" si="1"/>
        <v>651.68000000000006</v>
      </c>
      <c r="M51" s="25">
        <f t="shared" si="2"/>
        <v>19550.400000000001</v>
      </c>
      <c r="N51" s="25">
        <f t="shared" si="3"/>
        <v>7449.5999999999985</v>
      </c>
      <c r="O51" s="26"/>
    </row>
    <row r="52" spans="1:15" ht="18.75">
      <c r="A52" s="17">
        <v>48</v>
      </c>
      <c r="B52" s="27" t="s">
        <v>76</v>
      </c>
      <c r="C52" s="28" t="s">
        <v>9</v>
      </c>
      <c r="D52" s="37"/>
      <c r="E52" s="37"/>
      <c r="F52" s="20">
        <v>300</v>
      </c>
      <c r="G52" s="20">
        <v>300</v>
      </c>
      <c r="H52" s="20">
        <v>300</v>
      </c>
      <c r="I52" s="21">
        <v>23</v>
      </c>
      <c r="J52" s="22">
        <f t="shared" si="0"/>
        <v>20700</v>
      </c>
      <c r="K52" s="33">
        <v>789</v>
      </c>
      <c r="L52" s="24">
        <f t="shared" si="1"/>
        <v>631.20000000000005</v>
      </c>
      <c r="M52" s="25">
        <f t="shared" si="2"/>
        <v>14517.6</v>
      </c>
      <c r="N52" s="25">
        <f t="shared" si="3"/>
        <v>6182.4</v>
      </c>
      <c r="O52" s="26"/>
    </row>
    <row r="53" spans="1:15" ht="18.75">
      <c r="A53" s="17">
        <v>49</v>
      </c>
      <c r="B53" s="44" t="s">
        <v>107</v>
      </c>
      <c r="C53" s="38" t="s">
        <v>38</v>
      </c>
      <c r="D53" s="37"/>
      <c r="E53" s="37"/>
      <c r="F53" s="20">
        <v>300</v>
      </c>
      <c r="G53" s="20">
        <v>300</v>
      </c>
      <c r="H53" s="20">
        <v>300</v>
      </c>
      <c r="I53" s="21">
        <v>21</v>
      </c>
      <c r="J53" s="22">
        <f t="shared" si="0"/>
        <v>18900</v>
      </c>
      <c r="K53" s="33">
        <v>749.2</v>
      </c>
      <c r="L53" s="24">
        <f t="shared" si="1"/>
        <v>599.36</v>
      </c>
      <c r="M53" s="25">
        <f t="shared" si="2"/>
        <v>12586.56</v>
      </c>
      <c r="N53" s="25">
        <f t="shared" si="3"/>
        <v>6313.4400000000005</v>
      </c>
      <c r="O53" s="20"/>
    </row>
    <row r="54" spans="1:15" ht="18.75">
      <c r="A54" s="17">
        <v>50</v>
      </c>
      <c r="B54" s="27" t="s">
        <v>99</v>
      </c>
      <c r="C54" s="38" t="s">
        <v>38</v>
      </c>
      <c r="D54" s="37"/>
      <c r="E54" s="37"/>
      <c r="F54" s="20">
        <v>300</v>
      </c>
      <c r="G54" s="20">
        <v>300</v>
      </c>
      <c r="H54" s="20">
        <v>300</v>
      </c>
      <c r="I54" s="21">
        <v>13</v>
      </c>
      <c r="J54" s="22">
        <f t="shared" si="0"/>
        <v>11700</v>
      </c>
      <c r="K54" s="33">
        <v>753.6</v>
      </c>
      <c r="L54" s="24">
        <f t="shared" si="1"/>
        <v>602.88</v>
      </c>
      <c r="M54" s="25">
        <f t="shared" si="2"/>
        <v>7837.44</v>
      </c>
      <c r="N54" s="25">
        <f t="shared" si="3"/>
        <v>3862.5600000000004</v>
      </c>
      <c r="O54" s="20"/>
    </row>
    <row r="55" spans="1:15" ht="18.75">
      <c r="A55" s="17">
        <v>51</v>
      </c>
      <c r="B55" s="27" t="s">
        <v>98</v>
      </c>
      <c r="C55" s="38" t="s">
        <v>38</v>
      </c>
      <c r="D55" s="37"/>
      <c r="E55" s="37"/>
      <c r="F55" s="20">
        <v>300</v>
      </c>
      <c r="G55" s="20">
        <v>300</v>
      </c>
      <c r="H55" s="20">
        <v>300</v>
      </c>
      <c r="I55" s="21">
        <v>10</v>
      </c>
      <c r="J55" s="22">
        <f t="shared" si="0"/>
        <v>9000</v>
      </c>
      <c r="K55" s="33">
        <v>798.9</v>
      </c>
      <c r="L55" s="24">
        <f t="shared" si="1"/>
        <v>639.12</v>
      </c>
      <c r="M55" s="25">
        <f t="shared" si="2"/>
        <v>6391.2</v>
      </c>
      <c r="N55" s="25">
        <f t="shared" si="3"/>
        <v>2608.8000000000002</v>
      </c>
      <c r="O55" s="20"/>
    </row>
    <row r="56" spans="1:15" ht="18.75">
      <c r="A56" s="17">
        <v>52</v>
      </c>
      <c r="B56" s="27" t="s">
        <v>96</v>
      </c>
      <c r="C56" s="38" t="s">
        <v>38</v>
      </c>
      <c r="D56" s="37"/>
      <c r="E56" s="37"/>
      <c r="F56" s="20">
        <v>300</v>
      </c>
      <c r="G56" s="20">
        <v>300</v>
      </c>
      <c r="H56" s="20">
        <v>300</v>
      </c>
      <c r="I56" s="21">
        <v>16</v>
      </c>
      <c r="J56" s="22">
        <f t="shared" si="0"/>
        <v>14400</v>
      </c>
      <c r="K56" s="33">
        <v>923.7</v>
      </c>
      <c r="L56" s="24">
        <f t="shared" si="1"/>
        <v>738.96</v>
      </c>
      <c r="M56" s="25">
        <f t="shared" si="2"/>
        <v>11823.36</v>
      </c>
      <c r="N56" s="25">
        <f t="shared" si="3"/>
        <v>2576.6399999999994</v>
      </c>
      <c r="O56" s="39"/>
    </row>
    <row r="57" spans="1:15" ht="18.75">
      <c r="A57" s="17">
        <v>53</v>
      </c>
      <c r="B57" s="27" t="s">
        <v>97</v>
      </c>
      <c r="C57" s="38" t="s">
        <v>38</v>
      </c>
      <c r="D57" s="37"/>
      <c r="E57" s="37"/>
      <c r="F57" s="20">
        <v>300</v>
      </c>
      <c r="G57" s="20">
        <v>300</v>
      </c>
      <c r="H57" s="20">
        <v>300</v>
      </c>
      <c r="I57" s="21">
        <v>9</v>
      </c>
      <c r="J57" s="22">
        <f t="shared" ref="J57:J78" si="14">(F57+G57+H57+E57+D57)*I57</f>
        <v>8100</v>
      </c>
      <c r="K57" s="33">
        <v>966</v>
      </c>
      <c r="L57" s="24">
        <f t="shared" si="1"/>
        <v>772.80000000000007</v>
      </c>
      <c r="M57" s="25">
        <f t="shared" si="2"/>
        <v>6955.2000000000007</v>
      </c>
      <c r="N57" s="25">
        <f t="shared" si="3"/>
        <v>1144.7999999999993</v>
      </c>
      <c r="O57" s="40"/>
    </row>
    <row r="58" spans="1:15" ht="18.75">
      <c r="A58" s="17">
        <v>54</v>
      </c>
      <c r="B58" s="27" t="s">
        <v>58</v>
      </c>
      <c r="C58" s="34" t="s">
        <v>39</v>
      </c>
      <c r="D58" s="37"/>
      <c r="E58" s="37"/>
      <c r="F58" s="20">
        <v>300</v>
      </c>
      <c r="G58" s="20">
        <v>300</v>
      </c>
      <c r="H58" s="20">
        <v>300</v>
      </c>
      <c r="I58" s="21">
        <v>25</v>
      </c>
      <c r="J58" s="22">
        <f t="shared" si="14"/>
        <v>22500</v>
      </c>
      <c r="K58" s="33">
        <v>867.5</v>
      </c>
      <c r="L58" s="24">
        <f t="shared" si="1"/>
        <v>694</v>
      </c>
      <c r="M58" s="25">
        <f t="shared" si="2"/>
        <v>17350</v>
      </c>
      <c r="N58" s="25">
        <f t="shared" si="3"/>
        <v>5150</v>
      </c>
      <c r="O58" s="39"/>
    </row>
    <row r="59" spans="1:15" ht="18.75">
      <c r="A59" s="17">
        <v>55</v>
      </c>
      <c r="B59" s="27" t="s">
        <v>59</v>
      </c>
      <c r="C59" s="34" t="s">
        <v>39</v>
      </c>
      <c r="D59" s="37"/>
      <c r="E59" s="37"/>
      <c r="F59" s="20">
        <v>300</v>
      </c>
      <c r="G59" s="20">
        <v>300</v>
      </c>
      <c r="H59" s="20">
        <v>300</v>
      </c>
      <c r="I59" s="21">
        <v>32</v>
      </c>
      <c r="J59" s="22">
        <f>(F59+G59+H59+E59+D59)*I59</f>
        <v>28800</v>
      </c>
      <c r="K59" s="33">
        <v>862.2</v>
      </c>
      <c r="L59" s="24">
        <f t="shared" si="1"/>
        <v>689.7600000000001</v>
      </c>
      <c r="M59" s="25">
        <f t="shared" si="2"/>
        <v>22072.320000000003</v>
      </c>
      <c r="N59" s="25">
        <f t="shared" si="3"/>
        <v>6727.6799999999967</v>
      </c>
      <c r="O59" s="39"/>
    </row>
    <row r="60" spans="1:15" ht="18.75">
      <c r="A60" s="17">
        <v>56</v>
      </c>
      <c r="B60" s="27" t="s">
        <v>69</v>
      </c>
      <c r="C60" s="34" t="s">
        <v>39</v>
      </c>
      <c r="D60" s="37"/>
      <c r="E60" s="37"/>
      <c r="F60" s="20">
        <v>300</v>
      </c>
      <c r="G60" s="20">
        <v>300</v>
      </c>
      <c r="H60" s="20">
        <v>300</v>
      </c>
      <c r="I60" s="21">
        <v>7</v>
      </c>
      <c r="J60" s="22">
        <f t="shared" si="14"/>
        <v>6300</v>
      </c>
      <c r="K60" s="33">
        <v>821.4</v>
      </c>
      <c r="L60" s="24">
        <f t="shared" si="1"/>
        <v>657.12</v>
      </c>
      <c r="M60" s="25">
        <f t="shared" si="2"/>
        <v>4599.84</v>
      </c>
      <c r="N60" s="25">
        <f t="shared" si="3"/>
        <v>1700.1599999999999</v>
      </c>
      <c r="O60" s="39"/>
    </row>
    <row r="61" spans="1:15" ht="18.75">
      <c r="A61" s="17">
        <v>57</v>
      </c>
      <c r="B61" s="27" t="s">
        <v>67</v>
      </c>
      <c r="C61" s="34" t="s">
        <v>39</v>
      </c>
      <c r="D61" s="37"/>
      <c r="E61" s="37"/>
      <c r="F61" s="20">
        <v>300</v>
      </c>
      <c r="G61" s="20">
        <v>300</v>
      </c>
      <c r="H61" s="20">
        <v>300</v>
      </c>
      <c r="I61" s="21">
        <v>19</v>
      </c>
      <c r="J61" s="22">
        <f t="shared" si="14"/>
        <v>17100</v>
      </c>
      <c r="K61" s="33">
        <v>857.4</v>
      </c>
      <c r="L61" s="24">
        <f t="shared" si="1"/>
        <v>685.92000000000007</v>
      </c>
      <c r="M61" s="25">
        <f t="shared" ref="M61:M78" si="15">I61*L61</f>
        <v>13032.480000000001</v>
      </c>
      <c r="N61" s="25">
        <f t="shared" ref="N61:N78" si="16">J61-M61</f>
        <v>4067.5199999999986</v>
      </c>
      <c r="O61" s="39"/>
    </row>
    <row r="62" spans="1:15" ht="18.75">
      <c r="A62" s="17">
        <v>58</v>
      </c>
      <c r="B62" s="27" t="s">
        <v>68</v>
      </c>
      <c r="C62" s="34" t="s">
        <v>39</v>
      </c>
      <c r="D62" s="37"/>
      <c r="E62" s="37"/>
      <c r="F62" s="20">
        <v>300</v>
      </c>
      <c r="G62" s="20">
        <v>300</v>
      </c>
      <c r="H62" s="20">
        <v>300</v>
      </c>
      <c r="I62" s="21">
        <v>8</v>
      </c>
      <c r="J62" s="22">
        <f t="shared" si="14"/>
        <v>7200</v>
      </c>
      <c r="K62" s="33">
        <v>849.4</v>
      </c>
      <c r="L62" s="24">
        <f t="shared" si="1"/>
        <v>679.52</v>
      </c>
      <c r="M62" s="25">
        <f t="shared" si="15"/>
        <v>5436.16</v>
      </c>
      <c r="N62" s="25">
        <f t="shared" si="16"/>
        <v>1763.8400000000001</v>
      </c>
      <c r="O62" s="39"/>
    </row>
    <row r="63" spans="1:15" ht="18.75">
      <c r="A63" s="17">
        <v>59</v>
      </c>
      <c r="B63" s="27" t="s">
        <v>63</v>
      </c>
      <c r="C63" s="34" t="s">
        <v>10</v>
      </c>
      <c r="D63" s="37"/>
      <c r="E63" s="37"/>
      <c r="F63" s="20">
        <v>300</v>
      </c>
      <c r="G63" s="20">
        <v>300</v>
      </c>
      <c r="H63" s="20">
        <v>300</v>
      </c>
      <c r="I63" s="21">
        <v>50</v>
      </c>
      <c r="J63" s="22">
        <f>(F63+G63+H63+E63+D63)*I63</f>
        <v>45000</v>
      </c>
      <c r="K63" s="33">
        <v>1027.9000000000001</v>
      </c>
      <c r="L63" s="24">
        <f t="shared" si="1"/>
        <v>822.32000000000016</v>
      </c>
      <c r="M63" s="25">
        <f>I63*L63</f>
        <v>41116.000000000007</v>
      </c>
      <c r="N63" s="25">
        <f>J63-M63</f>
        <v>3883.9999999999927</v>
      </c>
      <c r="O63" s="39"/>
    </row>
    <row r="64" spans="1:15" ht="18.75">
      <c r="A64" s="17">
        <v>60</v>
      </c>
      <c r="B64" s="18" t="s">
        <v>51</v>
      </c>
      <c r="C64" s="34" t="s">
        <v>11</v>
      </c>
      <c r="D64" s="37">
        <v>400</v>
      </c>
      <c r="E64" s="37">
        <v>400</v>
      </c>
      <c r="F64" s="20">
        <v>300</v>
      </c>
      <c r="G64" s="20">
        <v>300</v>
      </c>
      <c r="H64" s="20">
        <v>300</v>
      </c>
      <c r="I64" s="21">
        <v>15</v>
      </c>
      <c r="J64" s="22">
        <f t="shared" si="14"/>
        <v>25500</v>
      </c>
      <c r="K64" s="33">
        <v>1036.9000000000001</v>
      </c>
      <c r="L64" s="24">
        <f t="shared" si="1"/>
        <v>829.5200000000001</v>
      </c>
      <c r="M64" s="25">
        <f t="shared" si="15"/>
        <v>12442.800000000001</v>
      </c>
      <c r="N64" s="25">
        <f t="shared" si="16"/>
        <v>13057.199999999999</v>
      </c>
      <c r="O64" s="39"/>
    </row>
    <row r="65" spans="1:15" ht="18.75">
      <c r="A65" s="17">
        <v>61</v>
      </c>
      <c r="B65" s="27" t="s">
        <v>40</v>
      </c>
      <c r="C65" s="34" t="s">
        <v>11</v>
      </c>
      <c r="D65" s="37"/>
      <c r="E65" s="37"/>
      <c r="F65" s="20">
        <v>300</v>
      </c>
      <c r="G65" s="20">
        <v>300</v>
      </c>
      <c r="H65" s="20">
        <v>300</v>
      </c>
      <c r="I65" s="21">
        <v>21</v>
      </c>
      <c r="J65" s="22">
        <f t="shared" si="14"/>
        <v>18900</v>
      </c>
      <c r="K65" s="33">
        <v>803.1</v>
      </c>
      <c r="L65" s="24">
        <f t="shared" si="1"/>
        <v>642.48</v>
      </c>
      <c r="M65" s="25">
        <f t="shared" si="15"/>
        <v>13492.08</v>
      </c>
      <c r="N65" s="25">
        <f t="shared" si="16"/>
        <v>5407.92</v>
      </c>
      <c r="O65" s="39"/>
    </row>
    <row r="66" spans="1:15" ht="18.75">
      <c r="A66" s="17">
        <v>62</v>
      </c>
      <c r="B66" s="27" t="s">
        <v>41</v>
      </c>
      <c r="C66" s="34" t="s">
        <v>11</v>
      </c>
      <c r="D66" s="37"/>
      <c r="E66" s="37"/>
      <c r="F66" s="20">
        <v>300</v>
      </c>
      <c r="G66" s="20">
        <v>300</v>
      </c>
      <c r="H66" s="20">
        <v>300</v>
      </c>
      <c r="I66" s="21">
        <v>27</v>
      </c>
      <c r="J66" s="22">
        <f t="shared" si="14"/>
        <v>24300</v>
      </c>
      <c r="K66" s="33">
        <v>846.6</v>
      </c>
      <c r="L66" s="24">
        <f t="shared" si="1"/>
        <v>677.28000000000009</v>
      </c>
      <c r="M66" s="25">
        <f t="shared" si="15"/>
        <v>18286.560000000001</v>
      </c>
      <c r="N66" s="25">
        <f t="shared" si="16"/>
        <v>6013.4399999999987</v>
      </c>
      <c r="O66" s="39"/>
    </row>
    <row r="67" spans="1:15" ht="18.75">
      <c r="A67" s="17">
        <v>63</v>
      </c>
      <c r="B67" s="27" t="s">
        <v>61</v>
      </c>
      <c r="C67" s="28" t="s">
        <v>23</v>
      </c>
      <c r="D67" s="37"/>
      <c r="E67" s="37"/>
      <c r="F67" s="20">
        <v>300</v>
      </c>
      <c r="G67" s="20">
        <v>300</v>
      </c>
      <c r="H67" s="20">
        <v>300</v>
      </c>
      <c r="I67" s="21">
        <v>55</v>
      </c>
      <c r="J67" s="22">
        <f t="shared" si="14"/>
        <v>49500</v>
      </c>
      <c r="K67" s="33">
        <v>1009.1</v>
      </c>
      <c r="L67" s="24">
        <f t="shared" si="1"/>
        <v>807.28000000000009</v>
      </c>
      <c r="M67" s="25">
        <f t="shared" si="15"/>
        <v>44400.4</v>
      </c>
      <c r="N67" s="25">
        <f t="shared" si="16"/>
        <v>5099.5999999999985</v>
      </c>
      <c r="O67" s="39"/>
    </row>
    <row r="68" spans="1:15" ht="18.75">
      <c r="A68" s="17">
        <v>64</v>
      </c>
      <c r="B68" s="27" t="s">
        <v>80</v>
      </c>
      <c r="C68" s="30" t="s">
        <v>42</v>
      </c>
      <c r="D68" s="37"/>
      <c r="E68" s="37"/>
      <c r="F68" s="20">
        <v>300</v>
      </c>
      <c r="G68" s="20">
        <v>300</v>
      </c>
      <c r="H68" s="20">
        <v>300</v>
      </c>
      <c r="I68" s="21">
        <v>24</v>
      </c>
      <c r="J68" s="22">
        <f t="shared" si="14"/>
        <v>21600</v>
      </c>
      <c r="K68" s="33">
        <v>956.9</v>
      </c>
      <c r="L68" s="24">
        <f t="shared" si="1"/>
        <v>765.52</v>
      </c>
      <c r="M68" s="25">
        <f t="shared" si="15"/>
        <v>18372.48</v>
      </c>
      <c r="N68" s="25">
        <f t="shared" si="16"/>
        <v>3227.5200000000004</v>
      </c>
      <c r="O68" s="39"/>
    </row>
    <row r="69" spans="1:15" ht="18.75">
      <c r="A69" s="17">
        <v>65</v>
      </c>
      <c r="B69" s="27" t="s">
        <v>79</v>
      </c>
      <c r="C69" s="30" t="s">
        <v>42</v>
      </c>
      <c r="D69" s="37"/>
      <c r="E69" s="37"/>
      <c r="F69" s="20">
        <v>300</v>
      </c>
      <c r="G69" s="20">
        <v>300</v>
      </c>
      <c r="H69" s="20">
        <v>300</v>
      </c>
      <c r="I69" s="21">
        <v>9</v>
      </c>
      <c r="J69" s="22">
        <f t="shared" si="14"/>
        <v>8100</v>
      </c>
      <c r="K69" s="33">
        <v>913.5</v>
      </c>
      <c r="L69" s="24">
        <f t="shared" si="1"/>
        <v>730.80000000000007</v>
      </c>
      <c r="M69" s="25">
        <f t="shared" si="15"/>
        <v>6577.2000000000007</v>
      </c>
      <c r="N69" s="25">
        <f t="shared" si="16"/>
        <v>1522.7999999999993</v>
      </c>
      <c r="O69" s="39"/>
    </row>
    <row r="70" spans="1:15" ht="19.5" customHeight="1">
      <c r="A70" s="17">
        <v>66</v>
      </c>
      <c r="B70" s="27" t="s">
        <v>106</v>
      </c>
      <c r="C70" s="28" t="s">
        <v>43</v>
      </c>
      <c r="D70" s="37"/>
      <c r="E70" s="37"/>
      <c r="F70" s="20">
        <v>300</v>
      </c>
      <c r="G70" s="20">
        <v>300</v>
      </c>
      <c r="H70" s="20">
        <v>300</v>
      </c>
      <c r="I70" s="21">
        <v>21</v>
      </c>
      <c r="J70" s="22">
        <f t="shared" si="14"/>
        <v>18900</v>
      </c>
      <c r="K70" s="33">
        <v>745</v>
      </c>
      <c r="L70" s="24">
        <f t="shared" si="1"/>
        <v>596</v>
      </c>
      <c r="M70" s="25">
        <f t="shared" si="15"/>
        <v>12516</v>
      </c>
      <c r="N70" s="25">
        <f t="shared" si="16"/>
        <v>6384</v>
      </c>
      <c r="O70" s="39"/>
    </row>
    <row r="71" spans="1:15" ht="22.5" customHeight="1">
      <c r="A71" s="17">
        <v>67</v>
      </c>
      <c r="B71" s="31" t="s">
        <v>113</v>
      </c>
      <c r="C71" s="30" t="s">
        <v>44</v>
      </c>
      <c r="D71" s="37"/>
      <c r="E71" s="37"/>
      <c r="F71" s="20">
        <v>300</v>
      </c>
      <c r="G71" s="20">
        <v>300</v>
      </c>
      <c r="H71" s="20">
        <v>300</v>
      </c>
      <c r="I71" s="21">
        <v>25</v>
      </c>
      <c r="J71" s="22">
        <f t="shared" ref="J71:J72" si="17">(F71+G71+H71+E71+D71)*I71</f>
        <v>22500</v>
      </c>
      <c r="K71" s="33">
        <v>1041.2</v>
      </c>
      <c r="L71" s="24">
        <f t="shared" si="1"/>
        <v>832.96</v>
      </c>
      <c r="M71" s="25">
        <f t="shared" ref="M71:M72" si="18">I71*L71</f>
        <v>20824</v>
      </c>
      <c r="N71" s="25">
        <f t="shared" ref="N71:N72" si="19">J71-M71</f>
        <v>1676</v>
      </c>
      <c r="O71" s="39"/>
    </row>
    <row r="72" spans="1:15" ht="22.5" customHeight="1">
      <c r="A72" s="17">
        <v>68</v>
      </c>
      <c r="B72" s="31" t="s">
        <v>114</v>
      </c>
      <c r="C72" s="30" t="s">
        <v>44</v>
      </c>
      <c r="D72" s="37"/>
      <c r="E72" s="37"/>
      <c r="F72" s="20">
        <v>300</v>
      </c>
      <c r="G72" s="20">
        <v>300</v>
      </c>
      <c r="H72" s="20">
        <v>300</v>
      </c>
      <c r="I72" s="21">
        <v>15</v>
      </c>
      <c r="J72" s="22">
        <f t="shared" si="17"/>
        <v>13500</v>
      </c>
      <c r="K72" s="33">
        <v>1076.9000000000001</v>
      </c>
      <c r="L72" s="24">
        <f t="shared" si="1"/>
        <v>861.5200000000001</v>
      </c>
      <c r="M72" s="25">
        <f t="shared" si="18"/>
        <v>12922.800000000001</v>
      </c>
      <c r="N72" s="25">
        <f t="shared" si="19"/>
        <v>577.19999999999891</v>
      </c>
      <c r="O72" s="39"/>
    </row>
    <row r="73" spans="1:15" ht="21.75" customHeight="1">
      <c r="A73" s="17">
        <v>69</v>
      </c>
      <c r="B73" s="27" t="s">
        <v>101</v>
      </c>
      <c r="C73" s="30" t="s">
        <v>44</v>
      </c>
      <c r="D73" s="37"/>
      <c r="E73" s="37"/>
      <c r="F73" s="20">
        <v>300</v>
      </c>
      <c r="G73" s="20">
        <v>300</v>
      </c>
      <c r="H73" s="20">
        <v>300</v>
      </c>
      <c r="I73" s="50">
        <v>37</v>
      </c>
      <c r="J73" s="22">
        <f t="shared" si="14"/>
        <v>33300</v>
      </c>
      <c r="K73" s="33">
        <v>826.4</v>
      </c>
      <c r="L73" s="24">
        <f t="shared" si="1"/>
        <v>661.12</v>
      </c>
      <c r="M73" s="25">
        <f t="shared" si="15"/>
        <v>24461.439999999999</v>
      </c>
      <c r="N73" s="25">
        <f t="shared" si="16"/>
        <v>8838.5600000000013</v>
      </c>
      <c r="O73" s="39"/>
    </row>
    <row r="74" spans="1:15" ht="21.75" customHeight="1">
      <c r="A74" s="17">
        <v>70</v>
      </c>
      <c r="B74" s="27" t="s">
        <v>100</v>
      </c>
      <c r="C74" s="30" t="s">
        <v>44</v>
      </c>
      <c r="D74" s="37"/>
      <c r="E74" s="37"/>
      <c r="F74" s="20">
        <v>300</v>
      </c>
      <c r="G74" s="20">
        <v>300</v>
      </c>
      <c r="H74" s="20">
        <v>300</v>
      </c>
      <c r="I74" s="50">
        <v>38</v>
      </c>
      <c r="J74" s="22">
        <f t="shared" si="14"/>
        <v>34200</v>
      </c>
      <c r="K74" s="33">
        <v>788.8</v>
      </c>
      <c r="L74" s="24">
        <f t="shared" si="1"/>
        <v>631.04</v>
      </c>
      <c r="M74" s="25">
        <f t="shared" si="15"/>
        <v>23979.519999999997</v>
      </c>
      <c r="N74" s="25">
        <f t="shared" si="16"/>
        <v>10220.480000000003</v>
      </c>
      <c r="O74" s="39"/>
    </row>
    <row r="75" spans="1:15" ht="22.5" customHeight="1">
      <c r="A75" s="17">
        <v>71</v>
      </c>
      <c r="B75" s="27" t="s">
        <v>102</v>
      </c>
      <c r="C75" s="30" t="s">
        <v>44</v>
      </c>
      <c r="D75" s="37"/>
      <c r="E75" s="37"/>
      <c r="F75" s="20">
        <v>300</v>
      </c>
      <c r="G75" s="20">
        <v>300</v>
      </c>
      <c r="H75" s="20">
        <v>300</v>
      </c>
      <c r="I75" s="50">
        <v>18</v>
      </c>
      <c r="J75" s="22">
        <f t="shared" si="14"/>
        <v>16200</v>
      </c>
      <c r="K75" s="33">
        <v>802.4</v>
      </c>
      <c r="L75" s="24">
        <f t="shared" si="1"/>
        <v>641.92000000000007</v>
      </c>
      <c r="M75" s="25">
        <f t="shared" si="15"/>
        <v>11554.560000000001</v>
      </c>
      <c r="N75" s="25">
        <f t="shared" si="16"/>
        <v>4645.4399999999987</v>
      </c>
      <c r="O75" s="39"/>
    </row>
    <row r="76" spans="1:15" ht="20.25" customHeight="1">
      <c r="A76" s="17">
        <v>72</v>
      </c>
      <c r="B76" s="27" t="s">
        <v>104</v>
      </c>
      <c r="C76" s="30" t="s">
        <v>44</v>
      </c>
      <c r="D76" s="37"/>
      <c r="E76" s="37"/>
      <c r="F76" s="20">
        <v>300</v>
      </c>
      <c r="G76" s="20">
        <v>300</v>
      </c>
      <c r="H76" s="20">
        <v>300</v>
      </c>
      <c r="I76" s="50">
        <v>28</v>
      </c>
      <c r="J76" s="22">
        <f t="shared" si="14"/>
        <v>25200</v>
      </c>
      <c r="K76" s="33">
        <v>859.1</v>
      </c>
      <c r="L76" s="24">
        <f t="shared" ref="L76:L78" si="20">K76*0.8</f>
        <v>687.28000000000009</v>
      </c>
      <c r="M76" s="25">
        <f t="shared" si="15"/>
        <v>19243.840000000004</v>
      </c>
      <c r="N76" s="25">
        <f t="shared" si="16"/>
        <v>5956.1599999999962</v>
      </c>
      <c r="O76" s="39"/>
    </row>
    <row r="77" spans="1:15" ht="21" customHeight="1">
      <c r="A77" s="17">
        <v>73</v>
      </c>
      <c r="B77" s="27" t="s">
        <v>105</v>
      </c>
      <c r="C77" s="30" t="s">
        <v>44</v>
      </c>
      <c r="D77" s="37"/>
      <c r="E77" s="37"/>
      <c r="F77" s="20">
        <v>300</v>
      </c>
      <c r="G77" s="20">
        <v>300</v>
      </c>
      <c r="H77" s="20">
        <v>300</v>
      </c>
      <c r="I77" s="50">
        <v>19</v>
      </c>
      <c r="J77" s="22">
        <f t="shared" si="14"/>
        <v>17100</v>
      </c>
      <c r="K77" s="33">
        <v>948.9</v>
      </c>
      <c r="L77" s="24">
        <f t="shared" si="20"/>
        <v>759.12</v>
      </c>
      <c r="M77" s="25">
        <f t="shared" si="15"/>
        <v>14423.28</v>
      </c>
      <c r="N77" s="25">
        <f t="shared" si="16"/>
        <v>2676.7199999999993</v>
      </c>
      <c r="O77" s="39"/>
    </row>
    <row r="78" spans="1:15" ht="26.25" customHeight="1">
      <c r="A78" s="17">
        <v>74</v>
      </c>
      <c r="B78" s="27" t="s">
        <v>103</v>
      </c>
      <c r="C78" s="30" t="s">
        <v>44</v>
      </c>
      <c r="D78" s="37"/>
      <c r="E78" s="37"/>
      <c r="F78" s="20">
        <v>300</v>
      </c>
      <c r="G78" s="20">
        <v>300</v>
      </c>
      <c r="H78" s="20">
        <v>300</v>
      </c>
      <c r="I78" s="50">
        <v>11</v>
      </c>
      <c r="J78" s="22">
        <f t="shared" si="14"/>
        <v>9900</v>
      </c>
      <c r="K78" s="33">
        <v>868.5</v>
      </c>
      <c r="L78" s="24">
        <f t="shared" si="20"/>
        <v>694.80000000000007</v>
      </c>
      <c r="M78" s="25">
        <f t="shared" si="15"/>
        <v>7642.8000000000011</v>
      </c>
      <c r="N78" s="25">
        <f t="shared" si="16"/>
        <v>2257.1999999999989</v>
      </c>
      <c r="O78" s="20"/>
    </row>
    <row r="79" spans="1:15" ht="25.5" customHeight="1">
      <c r="A79" s="41"/>
      <c r="B79" s="17" t="s">
        <v>45</v>
      </c>
      <c r="C79" s="41"/>
      <c r="D79" s="41"/>
      <c r="E79" s="41"/>
      <c r="F79" s="20"/>
      <c r="G79" s="20"/>
      <c r="H79" s="20"/>
      <c r="I79" s="41">
        <f>SUM(I4:I78)</f>
        <v>1982</v>
      </c>
      <c r="J79" s="41"/>
      <c r="K79" s="46">
        <f>SUM(K4:K78)</f>
        <v>67093.7</v>
      </c>
      <c r="L79" s="41"/>
      <c r="M79" s="46">
        <f>SUM(M4:M78)</f>
        <v>1464923.7600000002</v>
      </c>
      <c r="N79" s="42">
        <f>SUM(N4:N78)</f>
        <v>421276.23999999987</v>
      </c>
      <c r="O79" s="20"/>
    </row>
    <row r="80" spans="1:15" ht="25.5" customHeight="1">
      <c r="A80" s="51"/>
      <c r="B80" s="52"/>
      <c r="C80" s="51"/>
      <c r="D80" s="51"/>
      <c r="E80" s="51"/>
      <c r="F80" s="53"/>
      <c r="G80" s="53"/>
      <c r="H80" s="53"/>
      <c r="I80" s="51"/>
      <c r="J80" s="51"/>
      <c r="K80" s="54"/>
      <c r="L80" s="51"/>
      <c r="M80" s="54"/>
      <c r="N80" s="55"/>
      <c r="O80" s="53"/>
    </row>
    <row r="81" spans="1:14" s="10" customFormat="1" ht="14.25">
      <c r="A81" s="5"/>
      <c r="B81" s="4" t="s">
        <v>27</v>
      </c>
      <c r="C81" s="3" t="s">
        <v>28</v>
      </c>
      <c r="D81" s="4"/>
      <c r="E81" s="3"/>
      <c r="F81" s="6"/>
      <c r="G81" s="7"/>
      <c r="H81" s="4"/>
      <c r="I81" s="4"/>
      <c r="J81" s="4"/>
      <c r="K81" s="8"/>
      <c r="L81" s="4" t="s">
        <v>26</v>
      </c>
      <c r="M81" s="6"/>
      <c r="N81" s="9" t="s">
        <v>117</v>
      </c>
    </row>
    <row r="85" spans="1:14">
      <c r="C85" s="56" t="s">
        <v>118</v>
      </c>
      <c r="J85" s="56" t="s">
        <v>120</v>
      </c>
    </row>
    <row r="86" spans="1:14">
      <c r="J86" s="56" t="s">
        <v>119</v>
      </c>
    </row>
  </sheetData>
  <mergeCells count="8">
    <mergeCell ref="A43:A44"/>
    <mergeCell ref="O2:O3"/>
    <mergeCell ref="A2:A3"/>
    <mergeCell ref="B2:B3"/>
    <mergeCell ref="C2:C3"/>
    <mergeCell ref="D2:H2"/>
    <mergeCell ref="I2:I3"/>
    <mergeCell ref="J2:J3"/>
  </mergeCells>
  <phoneticPr fontId="1" type="noConversion"/>
  <pageMargins left="0.11811023622047245" right="0" top="0.74803149606299213" bottom="0.74803149606299213" header="0.31496062992125984" footer="0.31496062992125984"/>
  <pageSetup paperSize="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2014-10-14T01:36:44Z</cp:lastPrinted>
  <dcterms:created xsi:type="dcterms:W3CDTF">2006-09-13T11:21:51Z</dcterms:created>
  <dcterms:modified xsi:type="dcterms:W3CDTF">2017-12-29T01:46:53Z</dcterms:modified>
</cp:coreProperties>
</file>